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susumusato/Box/Dropbox Folders/水泳協会/マスターズ委員会/県マスターズ選手権/2023百万石OP/"/>
    </mc:Choice>
  </mc:AlternateContent>
  <xr:revisionPtr revIDLastSave="0" documentId="8_{CAE7F9C0-DB65-794F-AD47-0CF5AA7922BD}" xr6:coauthVersionLast="47" xr6:coauthVersionMax="47" xr10:uidLastSave="{00000000-0000-0000-0000-000000000000}"/>
  <bookViews>
    <workbookView xWindow="0" yWindow="460" windowWidth="38640" windowHeight="21120" xr2:uid="{16B0C610-1F36-4831-8558-EA6285C51F84}"/>
  </bookViews>
  <sheets>
    <sheet name="チーム情報" sheetId="3" r:id="rId1"/>
    <sheet name="個人種目エントリー" sheetId="1" r:id="rId2"/>
    <sheet name="リレー種目エントリー" sheetId="4" r:id="rId3"/>
    <sheet name="マスタ" sheetId="2" r:id="rId4"/>
  </sheets>
  <definedNames>
    <definedName name="_xlnm.Print_Area" localSheetId="0">チーム情報!$A$1:$D$17</definedName>
    <definedName name="_xlnm.Print_Area" localSheetId="2">リレー種目エントリー!$A$1:$Y$24</definedName>
    <definedName name="_xlnm.Print_Area" localSheetId="1">個人種目エントリー!$A$1:$Z$104</definedName>
    <definedName name="_xlnm.Print_Titles" localSheetId="1">個人種目エントリー!$3:$4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4" l="1"/>
  <c r="A1" i="1"/>
  <c r="C14" i="3"/>
  <c r="C16" i="3" s="1"/>
  <c r="E23" i="4"/>
  <c r="F23" i="4"/>
  <c r="G23" i="4"/>
  <c r="H23" i="4"/>
  <c r="J23" i="4"/>
  <c r="K23" i="4"/>
  <c r="L23" i="4"/>
  <c r="M23" i="4"/>
  <c r="O23" i="4"/>
  <c r="P23" i="4"/>
  <c r="Q23" i="4"/>
  <c r="R23" i="4"/>
  <c r="T23" i="4"/>
  <c r="U23" i="4"/>
  <c r="V23" i="4"/>
  <c r="W23" i="4"/>
  <c r="E24" i="4"/>
  <c r="F24" i="4"/>
  <c r="G24" i="4"/>
  <c r="H24" i="4"/>
  <c r="J24" i="4"/>
  <c r="K24" i="4"/>
  <c r="L24" i="4"/>
  <c r="M24" i="4"/>
  <c r="O24" i="4"/>
  <c r="P24" i="4"/>
  <c r="Q24" i="4"/>
  <c r="R24" i="4"/>
  <c r="T24" i="4"/>
  <c r="U24" i="4"/>
  <c r="V24" i="4"/>
  <c r="W24" i="4"/>
  <c r="E14" i="4"/>
  <c r="F14" i="4"/>
  <c r="G14" i="4"/>
  <c r="H14" i="4"/>
  <c r="J14" i="4"/>
  <c r="K14" i="4"/>
  <c r="L14" i="4"/>
  <c r="M14" i="4"/>
  <c r="O14" i="4"/>
  <c r="P14" i="4"/>
  <c r="Q14" i="4"/>
  <c r="R14" i="4"/>
  <c r="T14" i="4"/>
  <c r="U14" i="4"/>
  <c r="V14" i="4"/>
  <c r="W14" i="4"/>
  <c r="E15" i="4"/>
  <c r="F15" i="4"/>
  <c r="G15" i="4"/>
  <c r="H15" i="4"/>
  <c r="J15" i="4"/>
  <c r="K15" i="4"/>
  <c r="L15" i="4"/>
  <c r="M15" i="4"/>
  <c r="O15" i="4"/>
  <c r="P15" i="4"/>
  <c r="Q15" i="4"/>
  <c r="R15" i="4"/>
  <c r="T15" i="4"/>
  <c r="U15" i="4"/>
  <c r="V15" i="4"/>
  <c r="W15" i="4"/>
  <c r="E16" i="4"/>
  <c r="F16" i="4"/>
  <c r="G16" i="4"/>
  <c r="H16" i="4"/>
  <c r="J16" i="4"/>
  <c r="K16" i="4"/>
  <c r="L16" i="4"/>
  <c r="M16" i="4"/>
  <c r="O16" i="4"/>
  <c r="P16" i="4"/>
  <c r="Q16" i="4"/>
  <c r="R16" i="4"/>
  <c r="T16" i="4"/>
  <c r="U16" i="4"/>
  <c r="V16" i="4"/>
  <c r="W16" i="4"/>
  <c r="E17" i="4"/>
  <c r="F17" i="4"/>
  <c r="G17" i="4"/>
  <c r="H17" i="4"/>
  <c r="J17" i="4"/>
  <c r="K17" i="4"/>
  <c r="L17" i="4"/>
  <c r="M17" i="4"/>
  <c r="O17" i="4"/>
  <c r="P17" i="4"/>
  <c r="Q17" i="4"/>
  <c r="R17" i="4"/>
  <c r="T17" i="4"/>
  <c r="U17" i="4"/>
  <c r="V17" i="4"/>
  <c r="W17" i="4"/>
  <c r="E18" i="4"/>
  <c r="F18" i="4"/>
  <c r="G18" i="4"/>
  <c r="H18" i="4"/>
  <c r="J18" i="4"/>
  <c r="K18" i="4"/>
  <c r="L18" i="4"/>
  <c r="M18" i="4"/>
  <c r="O18" i="4"/>
  <c r="P18" i="4"/>
  <c r="Q18" i="4"/>
  <c r="R18" i="4"/>
  <c r="T18" i="4"/>
  <c r="U18" i="4"/>
  <c r="V18" i="4"/>
  <c r="W18" i="4"/>
  <c r="E19" i="4"/>
  <c r="F19" i="4"/>
  <c r="G19" i="4"/>
  <c r="H19" i="4"/>
  <c r="J19" i="4"/>
  <c r="K19" i="4"/>
  <c r="L19" i="4"/>
  <c r="M19" i="4"/>
  <c r="O19" i="4"/>
  <c r="P19" i="4"/>
  <c r="Q19" i="4"/>
  <c r="R19" i="4"/>
  <c r="T19" i="4"/>
  <c r="U19" i="4"/>
  <c r="V19" i="4"/>
  <c r="W19" i="4"/>
  <c r="E20" i="4"/>
  <c r="F20" i="4"/>
  <c r="G20" i="4"/>
  <c r="H20" i="4"/>
  <c r="J20" i="4"/>
  <c r="K20" i="4"/>
  <c r="L20" i="4"/>
  <c r="M20" i="4"/>
  <c r="O20" i="4"/>
  <c r="P20" i="4"/>
  <c r="Q20" i="4"/>
  <c r="R20" i="4"/>
  <c r="T20" i="4"/>
  <c r="U20" i="4"/>
  <c r="V20" i="4"/>
  <c r="W20" i="4"/>
  <c r="E21" i="4"/>
  <c r="F21" i="4"/>
  <c r="G21" i="4"/>
  <c r="H21" i="4"/>
  <c r="J21" i="4"/>
  <c r="K21" i="4"/>
  <c r="L21" i="4"/>
  <c r="M21" i="4"/>
  <c r="O21" i="4"/>
  <c r="P21" i="4"/>
  <c r="Q21" i="4"/>
  <c r="R21" i="4"/>
  <c r="T21" i="4"/>
  <c r="U21" i="4"/>
  <c r="V21" i="4"/>
  <c r="W21" i="4"/>
  <c r="E22" i="4"/>
  <c r="F22" i="4"/>
  <c r="G22" i="4"/>
  <c r="H22" i="4"/>
  <c r="J22" i="4"/>
  <c r="K22" i="4"/>
  <c r="L22" i="4"/>
  <c r="M22" i="4"/>
  <c r="O22" i="4"/>
  <c r="P22" i="4"/>
  <c r="Q22" i="4"/>
  <c r="R22" i="4"/>
  <c r="T22" i="4"/>
  <c r="U22" i="4"/>
  <c r="V22" i="4"/>
  <c r="W22" i="4"/>
  <c r="E5" i="4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5" i="1"/>
  <c r="E6" i="4"/>
  <c r="F6" i="4"/>
  <c r="G6" i="4"/>
  <c r="H6" i="4"/>
  <c r="J6" i="4"/>
  <c r="K6" i="4"/>
  <c r="L6" i="4"/>
  <c r="M6" i="4"/>
  <c r="O6" i="4"/>
  <c r="P6" i="4"/>
  <c r="Q6" i="4"/>
  <c r="R6" i="4"/>
  <c r="T6" i="4"/>
  <c r="U6" i="4"/>
  <c r="V6" i="4"/>
  <c r="W6" i="4"/>
  <c r="E7" i="4"/>
  <c r="F7" i="4"/>
  <c r="G7" i="4"/>
  <c r="H7" i="4"/>
  <c r="J7" i="4"/>
  <c r="K7" i="4"/>
  <c r="L7" i="4"/>
  <c r="M7" i="4"/>
  <c r="O7" i="4"/>
  <c r="P7" i="4"/>
  <c r="Q7" i="4"/>
  <c r="R7" i="4"/>
  <c r="T7" i="4"/>
  <c r="U7" i="4"/>
  <c r="V7" i="4"/>
  <c r="W7" i="4"/>
  <c r="E8" i="4"/>
  <c r="F8" i="4"/>
  <c r="G8" i="4"/>
  <c r="H8" i="4"/>
  <c r="J8" i="4"/>
  <c r="K8" i="4"/>
  <c r="L8" i="4"/>
  <c r="M8" i="4"/>
  <c r="O8" i="4"/>
  <c r="P8" i="4"/>
  <c r="Q8" i="4"/>
  <c r="R8" i="4"/>
  <c r="T8" i="4"/>
  <c r="U8" i="4"/>
  <c r="V8" i="4"/>
  <c r="W8" i="4"/>
  <c r="E9" i="4"/>
  <c r="F9" i="4"/>
  <c r="G9" i="4"/>
  <c r="H9" i="4"/>
  <c r="J9" i="4"/>
  <c r="K9" i="4"/>
  <c r="L9" i="4"/>
  <c r="M9" i="4"/>
  <c r="O9" i="4"/>
  <c r="P9" i="4"/>
  <c r="Q9" i="4"/>
  <c r="R9" i="4"/>
  <c r="T9" i="4"/>
  <c r="U9" i="4"/>
  <c r="V9" i="4"/>
  <c r="W9" i="4"/>
  <c r="E10" i="4"/>
  <c r="F10" i="4"/>
  <c r="G10" i="4"/>
  <c r="H10" i="4"/>
  <c r="J10" i="4"/>
  <c r="K10" i="4"/>
  <c r="L10" i="4"/>
  <c r="M10" i="4"/>
  <c r="O10" i="4"/>
  <c r="P10" i="4"/>
  <c r="Q10" i="4"/>
  <c r="R10" i="4"/>
  <c r="T10" i="4"/>
  <c r="U10" i="4"/>
  <c r="V10" i="4"/>
  <c r="W10" i="4"/>
  <c r="E11" i="4"/>
  <c r="F11" i="4"/>
  <c r="G11" i="4"/>
  <c r="H11" i="4"/>
  <c r="J11" i="4"/>
  <c r="K11" i="4"/>
  <c r="L11" i="4"/>
  <c r="M11" i="4"/>
  <c r="O11" i="4"/>
  <c r="P11" i="4"/>
  <c r="Q11" i="4"/>
  <c r="R11" i="4"/>
  <c r="T11" i="4"/>
  <c r="U11" i="4"/>
  <c r="V11" i="4"/>
  <c r="W11" i="4"/>
  <c r="E12" i="4"/>
  <c r="F12" i="4"/>
  <c r="G12" i="4"/>
  <c r="H12" i="4"/>
  <c r="J12" i="4"/>
  <c r="K12" i="4"/>
  <c r="L12" i="4"/>
  <c r="M12" i="4"/>
  <c r="O12" i="4"/>
  <c r="P12" i="4"/>
  <c r="Q12" i="4"/>
  <c r="R12" i="4"/>
  <c r="T12" i="4"/>
  <c r="U12" i="4"/>
  <c r="V12" i="4"/>
  <c r="W12" i="4"/>
  <c r="E13" i="4"/>
  <c r="F13" i="4"/>
  <c r="G13" i="4"/>
  <c r="H13" i="4"/>
  <c r="J13" i="4"/>
  <c r="K13" i="4"/>
  <c r="L13" i="4"/>
  <c r="M13" i="4"/>
  <c r="O13" i="4"/>
  <c r="P13" i="4"/>
  <c r="Q13" i="4"/>
  <c r="R13" i="4"/>
  <c r="T13" i="4"/>
  <c r="U13" i="4"/>
  <c r="V13" i="4"/>
  <c r="W13" i="4"/>
  <c r="V5" i="4"/>
  <c r="U5" i="4"/>
  <c r="T5" i="4"/>
  <c r="Q5" i="4"/>
  <c r="P5" i="4"/>
  <c r="O5" i="4"/>
  <c r="L5" i="4"/>
  <c r="K5" i="4"/>
  <c r="J5" i="4"/>
  <c r="G5" i="4"/>
  <c r="F5" i="4"/>
  <c r="J7" i="1"/>
  <c r="K7" i="1" s="1"/>
  <c r="AA7" i="1"/>
  <c r="J8" i="1"/>
  <c r="K8" i="1" s="1"/>
  <c r="AA8" i="1"/>
  <c r="J9" i="1"/>
  <c r="K9" i="1" s="1"/>
  <c r="AA9" i="1"/>
  <c r="J10" i="1"/>
  <c r="K10" i="1" s="1"/>
  <c r="AA10" i="1"/>
  <c r="J11" i="1"/>
  <c r="K11" i="1" s="1"/>
  <c r="AA11" i="1"/>
  <c r="J12" i="1"/>
  <c r="K12" i="1" s="1"/>
  <c r="AA12" i="1"/>
  <c r="J13" i="1"/>
  <c r="K13" i="1" s="1"/>
  <c r="AA13" i="1"/>
  <c r="J14" i="1"/>
  <c r="K14" i="1" s="1"/>
  <c r="AA14" i="1"/>
  <c r="J15" i="1"/>
  <c r="K15" i="1" s="1"/>
  <c r="AA15" i="1"/>
  <c r="J16" i="1"/>
  <c r="K16" i="1" s="1"/>
  <c r="AA16" i="1"/>
  <c r="J17" i="1"/>
  <c r="K17" i="1" s="1"/>
  <c r="AA17" i="1"/>
  <c r="J18" i="1"/>
  <c r="K18" i="1" s="1"/>
  <c r="AA18" i="1"/>
  <c r="J19" i="1"/>
  <c r="K19" i="1" s="1"/>
  <c r="AA19" i="1"/>
  <c r="J20" i="1"/>
  <c r="K20" i="1" s="1"/>
  <c r="AA20" i="1"/>
  <c r="J21" i="1"/>
  <c r="K21" i="1" s="1"/>
  <c r="AA21" i="1"/>
  <c r="J22" i="1"/>
  <c r="K22" i="1" s="1"/>
  <c r="AA22" i="1"/>
  <c r="J23" i="1"/>
  <c r="K23" i="1" s="1"/>
  <c r="AA23" i="1"/>
  <c r="J24" i="1"/>
  <c r="K24" i="1" s="1"/>
  <c r="AA24" i="1"/>
  <c r="J25" i="1"/>
  <c r="K25" i="1" s="1"/>
  <c r="AA25" i="1"/>
  <c r="J26" i="1"/>
  <c r="K26" i="1" s="1"/>
  <c r="AA26" i="1"/>
  <c r="J27" i="1"/>
  <c r="K27" i="1" s="1"/>
  <c r="AA27" i="1"/>
  <c r="J28" i="1"/>
  <c r="K28" i="1" s="1"/>
  <c r="AA28" i="1"/>
  <c r="J29" i="1"/>
  <c r="K29" i="1" s="1"/>
  <c r="AA29" i="1"/>
  <c r="J30" i="1"/>
  <c r="K30" i="1" s="1"/>
  <c r="AA30" i="1"/>
  <c r="J31" i="1"/>
  <c r="K31" i="1" s="1"/>
  <c r="AA31" i="1"/>
  <c r="J32" i="1"/>
  <c r="K32" i="1" s="1"/>
  <c r="AA32" i="1"/>
  <c r="J33" i="1"/>
  <c r="K33" i="1" s="1"/>
  <c r="AA33" i="1"/>
  <c r="J34" i="1"/>
  <c r="K34" i="1" s="1"/>
  <c r="AA34" i="1"/>
  <c r="J35" i="1"/>
  <c r="K35" i="1" s="1"/>
  <c r="AA35" i="1"/>
  <c r="J36" i="1"/>
  <c r="K36" i="1" s="1"/>
  <c r="AA36" i="1"/>
  <c r="J37" i="1"/>
  <c r="K37" i="1" s="1"/>
  <c r="AA37" i="1"/>
  <c r="J38" i="1"/>
  <c r="K38" i="1" s="1"/>
  <c r="AA38" i="1"/>
  <c r="J39" i="1"/>
  <c r="K39" i="1" s="1"/>
  <c r="AA39" i="1"/>
  <c r="J40" i="1"/>
  <c r="K40" i="1" s="1"/>
  <c r="AA40" i="1"/>
  <c r="J41" i="1"/>
  <c r="K41" i="1" s="1"/>
  <c r="AA41" i="1"/>
  <c r="J42" i="1"/>
  <c r="K42" i="1" s="1"/>
  <c r="AA42" i="1"/>
  <c r="J43" i="1"/>
  <c r="K43" i="1" s="1"/>
  <c r="AA43" i="1"/>
  <c r="J44" i="1"/>
  <c r="K44" i="1" s="1"/>
  <c r="AA44" i="1"/>
  <c r="J45" i="1"/>
  <c r="K45" i="1" s="1"/>
  <c r="AA45" i="1"/>
  <c r="J46" i="1"/>
  <c r="K46" i="1" s="1"/>
  <c r="AA46" i="1"/>
  <c r="J47" i="1"/>
  <c r="K47" i="1" s="1"/>
  <c r="AA47" i="1"/>
  <c r="J48" i="1"/>
  <c r="K48" i="1" s="1"/>
  <c r="AA48" i="1"/>
  <c r="J49" i="1"/>
  <c r="K49" i="1" s="1"/>
  <c r="AA49" i="1"/>
  <c r="J50" i="1"/>
  <c r="K50" i="1" s="1"/>
  <c r="AA50" i="1"/>
  <c r="J51" i="1"/>
  <c r="K51" i="1" s="1"/>
  <c r="AA51" i="1"/>
  <c r="J52" i="1"/>
  <c r="K52" i="1" s="1"/>
  <c r="AA52" i="1"/>
  <c r="J53" i="1"/>
  <c r="K53" i="1" s="1"/>
  <c r="AA53" i="1"/>
  <c r="J54" i="1"/>
  <c r="K54" i="1" s="1"/>
  <c r="AA54" i="1"/>
  <c r="J55" i="1"/>
  <c r="K55" i="1" s="1"/>
  <c r="AA55" i="1"/>
  <c r="J56" i="1"/>
  <c r="K56" i="1" s="1"/>
  <c r="AA56" i="1"/>
  <c r="J57" i="1"/>
  <c r="K57" i="1" s="1"/>
  <c r="AA57" i="1"/>
  <c r="J58" i="1"/>
  <c r="K58" i="1" s="1"/>
  <c r="AA58" i="1"/>
  <c r="J59" i="1"/>
  <c r="K59" i="1" s="1"/>
  <c r="AA59" i="1"/>
  <c r="J60" i="1"/>
  <c r="K60" i="1" s="1"/>
  <c r="AA60" i="1"/>
  <c r="J61" i="1"/>
  <c r="K61" i="1" s="1"/>
  <c r="AA61" i="1"/>
  <c r="J62" i="1"/>
  <c r="K62" i="1" s="1"/>
  <c r="AA62" i="1"/>
  <c r="J63" i="1"/>
  <c r="K63" i="1" s="1"/>
  <c r="AA63" i="1"/>
  <c r="J64" i="1"/>
  <c r="K64" i="1" s="1"/>
  <c r="AA64" i="1"/>
  <c r="J65" i="1"/>
  <c r="K65" i="1" s="1"/>
  <c r="AA65" i="1"/>
  <c r="J66" i="1"/>
  <c r="K66" i="1" s="1"/>
  <c r="AA66" i="1"/>
  <c r="J67" i="1"/>
  <c r="K67" i="1" s="1"/>
  <c r="AA67" i="1"/>
  <c r="J68" i="1"/>
  <c r="K68" i="1" s="1"/>
  <c r="AA68" i="1"/>
  <c r="J69" i="1"/>
  <c r="K69" i="1" s="1"/>
  <c r="AA69" i="1"/>
  <c r="J70" i="1"/>
  <c r="K70" i="1" s="1"/>
  <c r="AA70" i="1"/>
  <c r="J71" i="1"/>
  <c r="K71" i="1" s="1"/>
  <c r="AA71" i="1"/>
  <c r="J72" i="1"/>
  <c r="K72" i="1" s="1"/>
  <c r="AA72" i="1"/>
  <c r="J73" i="1"/>
  <c r="K73" i="1" s="1"/>
  <c r="AA73" i="1"/>
  <c r="J74" i="1"/>
  <c r="K74" i="1" s="1"/>
  <c r="AA74" i="1"/>
  <c r="J75" i="1"/>
  <c r="K75" i="1" s="1"/>
  <c r="AA75" i="1"/>
  <c r="J76" i="1"/>
  <c r="K76" i="1" s="1"/>
  <c r="AA76" i="1"/>
  <c r="J77" i="1"/>
  <c r="K77" i="1" s="1"/>
  <c r="AA77" i="1"/>
  <c r="J78" i="1"/>
  <c r="K78" i="1" s="1"/>
  <c r="AA78" i="1"/>
  <c r="J79" i="1"/>
  <c r="K79" i="1" s="1"/>
  <c r="AA79" i="1"/>
  <c r="J80" i="1"/>
  <c r="K80" i="1" s="1"/>
  <c r="AA80" i="1"/>
  <c r="J81" i="1"/>
  <c r="K81" i="1" s="1"/>
  <c r="AA81" i="1"/>
  <c r="J82" i="1"/>
  <c r="K82" i="1" s="1"/>
  <c r="AA82" i="1"/>
  <c r="J83" i="1"/>
  <c r="K83" i="1" s="1"/>
  <c r="AA83" i="1"/>
  <c r="J84" i="1"/>
  <c r="K84" i="1" s="1"/>
  <c r="AA84" i="1"/>
  <c r="J85" i="1"/>
  <c r="K85" i="1" s="1"/>
  <c r="AA85" i="1"/>
  <c r="J86" i="1"/>
  <c r="K86" i="1" s="1"/>
  <c r="AA86" i="1"/>
  <c r="J87" i="1"/>
  <c r="K87" i="1" s="1"/>
  <c r="AA87" i="1"/>
  <c r="J88" i="1"/>
  <c r="K88" i="1" s="1"/>
  <c r="AA88" i="1"/>
  <c r="J89" i="1"/>
  <c r="K89" i="1" s="1"/>
  <c r="AA89" i="1"/>
  <c r="J90" i="1"/>
  <c r="K90" i="1" s="1"/>
  <c r="AA90" i="1"/>
  <c r="J91" i="1"/>
  <c r="K91" i="1" s="1"/>
  <c r="AA91" i="1"/>
  <c r="J92" i="1"/>
  <c r="K92" i="1" s="1"/>
  <c r="AA92" i="1"/>
  <c r="J93" i="1"/>
  <c r="K93" i="1" s="1"/>
  <c r="AA93" i="1"/>
  <c r="J94" i="1"/>
  <c r="K94" i="1" s="1"/>
  <c r="AA94" i="1"/>
  <c r="J95" i="1"/>
  <c r="K95" i="1" s="1"/>
  <c r="AA95" i="1"/>
  <c r="J96" i="1"/>
  <c r="K96" i="1" s="1"/>
  <c r="AA96" i="1"/>
  <c r="J97" i="1"/>
  <c r="K97" i="1" s="1"/>
  <c r="AA97" i="1"/>
  <c r="J98" i="1"/>
  <c r="K98" i="1" s="1"/>
  <c r="AA98" i="1"/>
  <c r="J99" i="1"/>
  <c r="K99" i="1" s="1"/>
  <c r="AA99" i="1"/>
  <c r="J100" i="1"/>
  <c r="K100" i="1" s="1"/>
  <c r="AA100" i="1"/>
  <c r="J101" i="1"/>
  <c r="K101" i="1" s="1"/>
  <c r="AA101" i="1"/>
  <c r="J102" i="1"/>
  <c r="K102" i="1" s="1"/>
  <c r="AA102" i="1"/>
  <c r="J103" i="1"/>
  <c r="K103" i="1" s="1"/>
  <c r="AA103" i="1"/>
  <c r="J104" i="1"/>
  <c r="K104" i="1" s="1"/>
  <c r="AA104" i="1"/>
  <c r="J6" i="1"/>
  <c r="K6" i="1" s="1"/>
  <c r="J5" i="1"/>
  <c r="K5" i="1" s="1"/>
  <c r="AA6" i="1"/>
  <c r="AA5" i="1"/>
  <c r="C13" i="3" l="1"/>
  <c r="C15" i="3" s="1"/>
  <c r="W5" i="4"/>
  <c r="H5" i="4"/>
  <c r="R5" i="4"/>
  <c r="M5" i="4"/>
  <c r="Z21" i="4"/>
  <c r="Z20" i="4"/>
  <c r="Z19" i="4"/>
  <c r="Z18" i="4"/>
  <c r="Z17" i="4"/>
  <c r="Z16" i="4"/>
  <c r="Z15" i="4"/>
  <c r="Z14" i="4"/>
  <c r="Z22" i="4"/>
  <c r="Z24" i="4"/>
  <c r="Z23" i="4"/>
  <c r="AA21" i="4"/>
  <c r="AA17" i="4"/>
  <c r="AB17" i="4" s="1" a="1"/>
  <c r="AB17" i="4" s="1"/>
  <c r="X21" i="4"/>
  <c r="Y21" i="4" s="1"/>
  <c r="X18" i="4"/>
  <c r="Y18" i="4" s="1"/>
  <c r="X17" i="4"/>
  <c r="Y17" i="4" s="1"/>
  <c r="X14" i="4"/>
  <c r="Y14" i="4" s="1"/>
  <c r="AA24" i="4"/>
  <c r="AA20" i="4"/>
  <c r="AA16" i="4"/>
  <c r="AA23" i="4"/>
  <c r="AA19" i="4"/>
  <c r="AA15" i="4"/>
  <c r="AA22" i="4"/>
  <c r="AA18" i="4"/>
  <c r="AA14" i="4"/>
  <c r="X20" i="4"/>
  <c r="Y20" i="4" s="1"/>
  <c r="X19" i="4"/>
  <c r="Y19" i="4" s="1"/>
  <c r="X16" i="4"/>
  <c r="Y16" i="4" s="1"/>
  <c r="X15" i="4"/>
  <c r="Y15" i="4" s="1"/>
  <c r="X24" i="4"/>
  <c r="Y24" i="4" s="1"/>
  <c r="X23" i="4"/>
  <c r="Y23" i="4" s="1"/>
  <c r="X22" i="4"/>
  <c r="Y22" i="4" s="1"/>
  <c r="AA9" i="4"/>
  <c r="X13" i="4"/>
  <c r="Y13" i="4" s="1"/>
  <c r="X10" i="4"/>
  <c r="Y10" i="4" s="1"/>
  <c r="X12" i="4"/>
  <c r="Y12" i="4" s="1"/>
  <c r="X11" i="4"/>
  <c r="Y11" i="4" s="1"/>
  <c r="X9" i="4"/>
  <c r="Y9" i="4" s="1"/>
  <c r="X8" i="4"/>
  <c r="Y8" i="4" s="1"/>
  <c r="X7" i="4"/>
  <c r="Y7" i="4" s="1"/>
  <c r="X6" i="4"/>
  <c r="Y6" i="4" s="1"/>
  <c r="AA10" i="4"/>
  <c r="AA12" i="4"/>
  <c r="Z9" i="4"/>
  <c r="Z13" i="4"/>
  <c r="Z6" i="4"/>
  <c r="Z12" i="4"/>
  <c r="Z11" i="4"/>
  <c r="AA13" i="4"/>
  <c r="Z7" i="4"/>
  <c r="Z10" i="4"/>
  <c r="AA11" i="4"/>
  <c r="AA7" i="4"/>
  <c r="AA8" i="4"/>
  <c r="AA6" i="4"/>
  <c r="Z8" i="4"/>
  <c r="AB15" i="4" l="1" a="1"/>
  <c r="AB15" i="4" s="1"/>
  <c r="AB24" i="4" a="1"/>
  <c r="AB24" i="4" s="1"/>
  <c r="AB21" i="4" a="1"/>
  <c r="AB21" i="4" s="1"/>
  <c r="AB14" i="4" a="1"/>
  <c r="AB14" i="4" s="1"/>
  <c r="AB19" i="4" a="1"/>
  <c r="AB19" i="4" s="1"/>
  <c r="AB18" i="4" a="1"/>
  <c r="AB18" i="4" s="1"/>
  <c r="AB23" i="4" a="1"/>
  <c r="AB23" i="4" s="1"/>
  <c r="AB16" i="4" a="1"/>
  <c r="AB16" i="4" s="1"/>
  <c r="AB20" i="4" a="1"/>
  <c r="AB20" i="4" s="1"/>
  <c r="AB22" i="4" a="1"/>
  <c r="AB22" i="4" s="1"/>
  <c r="X5" i="4"/>
  <c r="Y5" i="4" s="1"/>
  <c r="AB9" i="4" a="1"/>
  <c r="AB9" i="4" s="1"/>
  <c r="AB10" i="4" a="1"/>
  <c r="AB10" i="4" s="1"/>
  <c r="AB12" i="4" a="1"/>
  <c r="AB12" i="4" s="1"/>
  <c r="AB6" i="4" a="1"/>
  <c r="AB6" i="4" s="1"/>
  <c r="AB13" i="4" a="1"/>
  <c r="AB13" i="4" s="1"/>
  <c r="AB11" i="4" a="1"/>
  <c r="AB11" i="4" s="1"/>
  <c r="AB7" i="4" a="1"/>
  <c r="AB7" i="4" s="1"/>
  <c r="AB8" i="4" a="1"/>
  <c r="AB8" i="4" s="1"/>
  <c r="Z5" i="4"/>
  <c r="AA5" i="4"/>
  <c r="AB5" i="4" l="1" a="1"/>
  <c r="AB5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<sst xmlns="http://schemas.openxmlformats.org/spreadsheetml/2006/main" count="98" uniqueCount="65">
  <si>
    <t>氏名</t>
    <rPh sb="0" eb="2">
      <t>シメイ</t>
    </rPh>
    <phoneticPr fontId="1"/>
  </si>
  <si>
    <t>姓</t>
    <rPh sb="0" eb="1">
      <t>セイ</t>
    </rPh>
    <phoneticPr fontId="1"/>
  </si>
  <si>
    <t>名</t>
    <rPh sb="0" eb="1">
      <t>メイ</t>
    </rPh>
    <phoneticPr fontId="1"/>
  </si>
  <si>
    <t>性別</t>
    <rPh sb="0" eb="2">
      <t>セイベツ</t>
    </rPh>
    <phoneticPr fontId="1"/>
  </si>
  <si>
    <t>生年月日</t>
    <rPh sb="0" eb="4">
      <t>セイネンガッピ</t>
    </rPh>
    <phoneticPr fontId="1"/>
  </si>
  <si>
    <t>年齢区分</t>
    <rPh sb="0" eb="4">
      <t>ネンレイクブン</t>
    </rPh>
    <phoneticPr fontId="1"/>
  </si>
  <si>
    <t>自由形</t>
    <rPh sb="0" eb="3">
      <t>ジユウガタ</t>
    </rPh>
    <phoneticPr fontId="1"/>
  </si>
  <si>
    <t>25m</t>
    <phoneticPr fontId="1"/>
  </si>
  <si>
    <t>50m</t>
    <phoneticPr fontId="1"/>
  </si>
  <si>
    <t>100m</t>
    <phoneticPr fontId="1"/>
  </si>
  <si>
    <t>200m</t>
    <phoneticPr fontId="1"/>
  </si>
  <si>
    <t>背泳ぎ</t>
    <rPh sb="0" eb="2">
      <t>セオヨ</t>
    </rPh>
    <phoneticPr fontId="1"/>
  </si>
  <si>
    <t>平泳ぎ</t>
    <rPh sb="0" eb="2">
      <t>ヒラオヨ</t>
    </rPh>
    <phoneticPr fontId="1"/>
  </si>
  <si>
    <t>バタフライ</t>
    <phoneticPr fontId="1"/>
  </si>
  <si>
    <t>個人メドレー</t>
    <rPh sb="0" eb="2">
      <t>コジン</t>
    </rPh>
    <phoneticPr fontId="1"/>
  </si>
  <si>
    <t>男</t>
  </si>
  <si>
    <t>年齢基準</t>
    <rPh sb="0" eb="2">
      <t>ネンレイ</t>
    </rPh>
    <rPh sb="2" eb="4">
      <t>キジュン</t>
    </rPh>
    <phoneticPr fontId="1"/>
  </si>
  <si>
    <t>リレー年齢</t>
    <rPh sb="3" eb="5">
      <t>ネンレイ</t>
    </rPh>
    <phoneticPr fontId="1"/>
  </si>
  <si>
    <t>No.</t>
    <phoneticPr fontId="1"/>
  </si>
  <si>
    <t>エントリー種目</t>
    <rPh sb="5" eb="7">
      <t>シュモク</t>
    </rPh>
    <phoneticPr fontId="1"/>
  </si>
  <si>
    <t>年齢</t>
    <rPh sb="0" eb="2">
      <t>ネンレイ</t>
    </rPh>
    <phoneticPr fontId="1"/>
  </si>
  <si>
    <t>第１泳者</t>
    <rPh sb="0" eb="1">
      <t>ダイ</t>
    </rPh>
    <rPh sb="2" eb="3">
      <t>オヨ</t>
    </rPh>
    <rPh sb="3" eb="4">
      <t>モノ</t>
    </rPh>
    <phoneticPr fontId="1"/>
  </si>
  <si>
    <t>第２泳者</t>
    <rPh sb="0" eb="1">
      <t>ダイ</t>
    </rPh>
    <rPh sb="2" eb="3">
      <t>オヨ</t>
    </rPh>
    <rPh sb="3" eb="4">
      <t>モノ</t>
    </rPh>
    <phoneticPr fontId="1"/>
  </si>
  <si>
    <t>第３泳者</t>
    <rPh sb="0" eb="1">
      <t>ダイ</t>
    </rPh>
    <rPh sb="2" eb="3">
      <t>オヨ</t>
    </rPh>
    <rPh sb="3" eb="4">
      <t>モノ</t>
    </rPh>
    <phoneticPr fontId="1"/>
  </si>
  <si>
    <t>第４泳者</t>
    <rPh sb="0" eb="1">
      <t>ダイ</t>
    </rPh>
    <rPh sb="2" eb="3">
      <t>オヨ</t>
    </rPh>
    <rPh sb="3" eb="4">
      <t>モノ</t>
    </rPh>
    <phoneticPr fontId="1"/>
  </si>
  <si>
    <t>氏名</t>
    <rPh sb="0" eb="2">
      <t>シメイ</t>
    </rPh>
    <phoneticPr fontId="1"/>
  </si>
  <si>
    <t>リレー種目</t>
    <rPh sb="3" eb="5">
      <t>シュモク</t>
    </rPh>
    <phoneticPr fontId="1"/>
  </si>
  <si>
    <t>100m フリーリレー</t>
    <phoneticPr fontId="1"/>
  </si>
  <si>
    <t>100m メドレーリレー</t>
    <phoneticPr fontId="1"/>
  </si>
  <si>
    <t>200m フリーリレー</t>
    <phoneticPr fontId="1"/>
  </si>
  <si>
    <t>200m メドレーリレー</t>
    <phoneticPr fontId="1"/>
  </si>
  <si>
    <t>性別</t>
    <rPh sb="0" eb="2">
      <t>セイベツ</t>
    </rPh>
    <phoneticPr fontId="1"/>
  </si>
  <si>
    <t>石川</t>
    <rPh sb="0" eb="2">
      <t>イシカワ</t>
    </rPh>
    <phoneticPr fontId="1"/>
  </si>
  <si>
    <t>泳太郎</t>
    <rPh sb="0" eb="1">
      <t>エイ</t>
    </rPh>
    <rPh sb="1" eb="3">
      <t>タロウ</t>
    </rPh>
    <phoneticPr fontId="1"/>
  </si>
  <si>
    <t>基準
年齢</t>
    <rPh sb="0" eb="2">
      <t>キジュン</t>
    </rPh>
    <rPh sb="3" eb="5">
      <t>ネンレイ</t>
    </rPh>
    <phoneticPr fontId="1"/>
  </si>
  <si>
    <t>年齢
区分</t>
    <rPh sb="0" eb="2">
      <t>ネンレイ</t>
    </rPh>
    <rPh sb="3" eb="5">
      <t>クブン</t>
    </rPh>
    <phoneticPr fontId="1"/>
  </si>
  <si>
    <t>○</t>
  </si>
  <si>
    <t>合計
年齢</t>
    <rPh sb="0" eb="2">
      <t>ゴウケイ</t>
    </rPh>
    <rPh sb="3" eb="5">
      <t>ネンレイ</t>
    </rPh>
    <phoneticPr fontId="1"/>
  </si>
  <si>
    <t>年齢
区分</t>
    <rPh sb="0" eb="2">
      <t>ネンレイ</t>
    </rPh>
    <rPh sb="3" eb="5">
      <t>クブン</t>
    </rPh>
    <phoneticPr fontId="1"/>
  </si>
  <si>
    <t>男</t>
    <rPh sb="0" eb="1">
      <t>オトコ</t>
    </rPh>
    <phoneticPr fontId="1"/>
  </si>
  <si>
    <t>女</t>
    <rPh sb="0" eb="1">
      <t>オンナ</t>
    </rPh>
    <phoneticPr fontId="1"/>
  </si>
  <si>
    <t>エントリー
種目数</t>
    <rPh sb="6" eb="9">
      <t>シュモクスウ</t>
    </rPh>
    <phoneticPr fontId="1"/>
  </si>
  <si>
    <t>結果</t>
    <rPh sb="0" eb="2">
      <t>ケッカ</t>
    </rPh>
    <phoneticPr fontId="1"/>
  </si>
  <si>
    <t>団体名</t>
    <rPh sb="0" eb="3">
      <t>ダンタイメイ</t>
    </rPh>
    <phoneticPr fontId="1"/>
  </si>
  <si>
    <t>団体情報</t>
    <rPh sb="0" eb="2">
      <t>ダンタイ</t>
    </rPh>
    <rPh sb="2" eb="4">
      <t>ジョウホウ</t>
    </rPh>
    <phoneticPr fontId="1"/>
  </si>
  <si>
    <t>責任者情報</t>
    <rPh sb="0" eb="3">
      <t>セキニンシャ</t>
    </rPh>
    <rPh sb="3" eb="5">
      <t>ジョウホウ</t>
    </rPh>
    <phoneticPr fontId="1"/>
  </si>
  <si>
    <t>電話番号</t>
    <rPh sb="0" eb="4">
      <t>デンワバンゴウ</t>
    </rPh>
    <phoneticPr fontId="1"/>
  </si>
  <si>
    <t>メールアドレス</t>
    <phoneticPr fontId="1"/>
  </si>
  <si>
    <t>住所</t>
    <rPh sb="0" eb="2">
      <t>ジュウショ</t>
    </rPh>
    <phoneticPr fontId="1"/>
  </si>
  <si>
    <t>エントリー情報</t>
    <rPh sb="5" eb="7">
      <t>ジョウホウ</t>
    </rPh>
    <phoneticPr fontId="1"/>
  </si>
  <si>
    <t>個人申込種目数</t>
    <rPh sb="0" eb="2">
      <t>コジン</t>
    </rPh>
    <rPh sb="2" eb="4">
      <t>モウシコ</t>
    </rPh>
    <rPh sb="4" eb="7">
      <t>シュモクスウ</t>
    </rPh>
    <phoneticPr fontId="1"/>
  </si>
  <si>
    <t>リレー申込種目数</t>
    <rPh sb="3" eb="5">
      <t>モウシコミ</t>
    </rPh>
    <rPh sb="5" eb="8">
      <t>シュモクスウ</t>
    </rPh>
    <phoneticPr fontId="1"/>
  </si>
  <si>
    <t>削除</t>
    <rPh sb="0" eb="2">
      <t>サクジョ</t>
    </rPh>
    <phoneticPr fontId="1"/>
  </si>
  <si>
    <t>個人種目金額</t>
    <rPh sb="0" eb="4">
      <t>コジンシュモク</t>
    </rPh>
    <rPh sb="4" eb="6">
      <t>キンガク</t>
    </rPh>
    <phoneticPr fontId="1"/>
  </si>
  <si>
    <t>リレー種目金額</t>
    <rPh sb="3" eb="5">
      <t>シュモク</t>
    </rPh>
    <rPh sb="5" eb="7">
      <t>キンガク</t>
    </rPh>
    <phoneticPr fontId="1"/>
  </si>
  <si>
    <t>エントリー料金</t>
    <rPh sb="5" eb="7">
      <t>リョウキン</t>
    </rPh>
    <phoneticPr fontId="1"/>
  </si>
  <si>
    <t>個人</t>
    <rPh sb="0" eb="2">
      <t>コジン</t>
    </rPh>
    <phoneticPr fontId="1"/>
  </si>
  <si>
    <t>リレー</t>
    <phoneticPr fontId="1"/>
  </si>
  <si>
    <t>カナ</t>
    <phoneticPr fontId="1"/>
  </si>
  <si>
    <t>セイ</t>
    <phoneticPr fontId="1"/>
  </si>
  <si>
    <t>メイ</t>
    <phoneticPr fontId="1"/>
  </si>
  <si>
    <t>イシカワ</t>
    <phoneticPr fontId="1"/>
  </si>
  <si>
    <t>エイタロウ</t>
    <phoneticPr fontId="1"/>
  </si>
  <si>
    <t>コード</t>
    <phoneticPr fontId="1"/>
  </si>
  <si>
    <t>団体名略称</t>
    <rPh sb="0" eb="2">
      <t>ダンタイ</t>
    </rPh>
    <rPh sb="2" eb="3">
      <t>メイ</t>
    </rPh>
    <rPh sb="3" eb="5">
      <t>リャクショウ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</si>
</sst>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2" formatCode="_ &quot;¥&quot;* #,##0_ ;_ &quot;¥&quot;* \-#,##0_ ;_ &quot;¥&quot;* &quot;-&quot;_ ;_ @_ "/>
  </numFmts>
  <fonts count="5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4"/>
      <color theme="1"/>
      <name val="游ゴシック"/>
      <family val="3"/>
      <charset val="128"/>
      <scheme val="minor"/>
    </font>
    <font>
      <sz val="18"/>
      <color theme="1"/>
      <name val="游ゴシック"/>
      <family val="2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4" tint="0.79998168889431442"/>
        <bgColor indexed="64"/>
      </patternFill>
    </fill>
  </fills>
  <borders count="6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double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double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double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1">
    <xf numFmtId="0" fontId="0" fillId="0" borderId="0">
      <alignment vertical="center"/>
    </xf>
  </cellStyleXfs>
  <cellXfs count="12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>
      <alignment vertical="center"/>
    </xf>
    <xf numFmtId="0" fontId="0" fillId="0" borderId="11" xfId="0" applyBorder="1">
      <alignment vertical="center"/>
    </xf>
    <xf numFmtId="0" fontId="0" fillId="2" borderId="24" xfId="0" applyFill="1" applyBorder="1">
      <alignment vertical="center"/>
    </xf>
    <xf numFmtId="0" fontId="0" fillId="0" borderId="2" xfId="0" applyBorder="1">
      <alignment vertical="center"/>
    </xf>
    <xf numFmtId="0" fontId="0" fillId="0" borderId="34" xfId="0" applyBorder="1">
      <alignment vertical="center"/>
    </xf>
    <xf numFmtId="0" fontId="0" fillId="0" borderId="37" xfId="0" applyBorder="1">
      <alignment vertical="center"/>
    </xf>
    <xf numFmtId="0" fontId="0" fillId="0" borderId="39" xfId="0" applyBorder="1">
      <alignment vertical="center"/>
    </xf>
    <xf numFmtId="0" fontId="0" fillId="0" borderId="40" xfId="0" applyBorder="1">
      <alignment vertical="center"/>
    </xf>
    <xf numFmtId="0" fontId="0" fillId="0" borderId="44" xfId="0" applyBorder="1">
      <alignment vertical="center"/>
    </xf>
    <xf numFmtId="0" fontId="0" fillId="2" borderId="36" xfId="0" applyFill="1" applyBorder="1">
      <alignment vertical="center"/>
    </xf>
    <xf numFmtId="0" fontId="0" fillId="2" borderId="38" xfId="0" applyFill="1" applyBorder="1">
      <alignment vertical="center"/>
    </xf>
    <xf numFmtId="0" fontId="0" fillId="2" borderId="36" xfId="0" applyFill="1" applyBorder="1" applyAlignment="1">
      <alignment vertical="center" wrapText="1"/>
    </xf>
    <xf numFmtId="0" fontId="0" fillId="0" borderId="44" xfId="0" applyBorder="1" applyProtection="1">
      <alignment vertical="center"/>
      <protection locked="0"/>
    </xf>
    <xf numFmtId="0" fontId="0" fillId="0" borderId="37" xfId="0" applyBorder="1" applyProtection="1">
      <alignment vertical="center"/>
      <protection locked="0"/>
    </xf>
    <xf numFmtId="0" fontId="0" fillId="0" borderId="40" xfId="0" applyBorder="1" applyProtection="1">
      <alignment vertical="center"/>
      <protection locked="0"/>
    </xf>
    <xf numFmtId="42" fontId="0" fillId="0" borderId="37" xfId="0" applyNumberFormat="1" applyBorder="1">
      <alignment vertical="center"/>
    </xf>
    <xf numFmtId="42" fontId="0" fillId="0" borderId="40" xfId="0" applyNumberFormat="1" applyBorder="1">
      <alignment vertical="center"/>
    </xf>
    <xf numFmtId="0" fontId="0" fillId="0" borderId="54" xfId="0" applyBorder="1">
      <alignment vertical="center"/>
    </xf>
    <xf numFmtId="0" fontId="0" fillId="0" borderId="55" xfId="0" applyBorder="1">
      <alignment vertical="center"/>
    </xf>
    <xf numFmtId="0" fontId="3" fillId="0" borderId="24" xfId="0" applyFont="1" applyBorder="1">
      <alignment vertical="center"/>
    </xf>
    <xf numFmtId="0" fontId="3" fillId="3" borderId="2" xfId="0" applyFont="1" applyFill="1" applyBorder="1" applyProtection="1">
      <alignment vertical="center"/>
      <protection locked="0"/>
    </xf>
    <xf numFmtId="0" fontId="3" fillId="3" borderId="10" xfId="0" applyFont="1" applyFill="1" applyBorder="1" applyAlignment="1" applyProtection="1">
      <alignment horizontal="center" vertical="center"/>
      <protection locked="0"/>
    </xf>
    <xf numFmtId="0" fontId="3" fillId="3" borderId="17" xfId="0" applyFont="1" applyFill="1" applyBorder="1" applyProtection="1">
      <alignment vertical="center"/>
      <protection locked="0"/>
    </xf>
    <xf numFmtId="0" fontId="3" fillId="0" borderId="8" xfId="0" applyFont="1" applyBorder="1" applyAlignment="1">
      <alignment horizontal="center" vertical="center"/>
    </xf>
    <xf numFmtId="0" fontId="3" fillId="0" borderId="18" xfId="0" applyFont="1" applyBorder="1">
      <alignment vertical="center"/>
    </xf>
    <xf numFmtId="0" fontId="3" fillId="0" borderId="2" xfId="0" applyFont="1" applyBorder="1">
      <alignment vertical="center"/>
    </xf>
    <xf numFmtId="0" fontId="3" fillId="0" borderId="44" xfId="0" applyFont="1" applyBorder="1">
      <alignment vertical="center"/>
    </xf>
    <xf numFmtId="0" fontId="3" fillId="0" borderId="36" xfId="0" applyFont="1" applyBorder="1">
      <alignment vertical="center"/>
    </xf>
    <xf numFmtId="0" fontId="3" fillId="3" borderId="34" xfId="0" applyFont="1" applyFill="1" applyBorder="1" applyProtection="1">
      <alignment vertical="center"/>
      <protection locked="0"/>
    </xf>
    <xf numFmtId="0" fontId="3" fillId="3" borderId="35" xfId="0" applyFont="1" applyFill="1" applyBorder="1" applyAlignment="1" applyProtection="1">
      <alignment horizontal="center" vertical="center"/>
      <protection locked="0"/>
    </xf>
    <xf numFmtId="0" fontId="3" fillId="3" borderId="41" xfId="0" applyFont="1" applyFill="1" applyBorder="1" applyProtection="1">
      <alignment vertical="center"/>
      <protection locked="0"/>
    </xf>
    <xf numFmtId="0" fontId="3" fillId="0" borderId="34" xfId="0" applyFont="1" applyBorder="1">
      <alignment vertical="center"/>
    </xf>
    <xf numFmtId="0" fontId="3" fillId="0" borderId="37" xfId="0" applyFont="1" applyBorder="1">
      <alignment vertical="center"/>
    </xf>
    <xf numFmtId="0" fontId="3" fillId="0" borderId="38" xfId="0" applyFont="1" applyBorder="1">
      <alignment vertical="center"/>
    </xf>
    <xf numFmtId="0" fontId="3" fillId="3" borderId="39" xfId="0" applyFont="1" applyFill="1" applyBorder="1" applyProtection="1">
      <alignment vertical="center"/>
      <protection locked="0"/>
    </xf>
    <xf numFmtId="0" fontId="3" fillId="3" borderId="43" xfId="0" applyFont="1" applyFill="1" applyBorder="1" applyAlignment="1" applyProtection="1">
      <alignment horizontal="center" vertical="center"/>
      <protection locked="0"/>
    </xf>
    <xf numFmtId="0" fontId="3" fillId="3" borderId="42" xfId="0" applyFont="1" applyFill="1" applyBorder="1" applyProtection="1">
      <alignment vertical="center"/>
      <protection locked="0"/>
    </xf>
    <xf numFmtId="0" fontId="3" fillId="0" borderId="20" xfId="0" applyFont="1" applyBorder="1" applyAlignment="1">
      <alignment horizontal="center" vertical="center"/>
    </xf>
    <xf numFmtId="0" fontId="3" fillId="0" borderId="21" xfId="0" applyFont="1" applyBorder="1">
      <alignment vertical="center"/>
    </xf>
    <xf numFmtId="0" fontId="3" fillId="3" borderId="19" xfId="0" applyFont="1" applyFill="1" applyBorder="1" applyProtection="1">
      <alignment vertical="center"/>
      <protection locked="0"/>
    </xf>
    <xf numFmtId="0" fontId="3" fillId="0" borderId="39" xfId="0" applyFont="1" applyBorder="1">
      <alignment vertical="center"/>
    </xf>
    <xf numFmtId="0" fontId="3" fillId="0" borderId="40" xfId="0" applyFont="1" applyBorder="1">
      <alignment vertical="center"/>
    </xf>
    <xf numFmtId="0" fontId="3" fillId="0" borderId="11" xfId="0" applyFont="1" applyBorder="1">
      <alignment vertical="center"/>
    </xf>
    <xf numFmtId="0" fontId="3" fillId="0" borderId="2" xfId="0" applyFont="1" applyBorder="1" applyProtection="1">
      <alignment vertical="center"/>
      <protection locked="0"/>
    </xf>
    <xf numFmtId="0" fontId="3" fillId="3" borderId="30" xfId="0" applyFont="1" applyFill="1" applyBorder="1" applyAlignment="1" applyProtection="1">
      <alignment horizontal="center" vertical="center"/>
      <protection locked="0"/>
    </xf>
    <xf numFmtId="0" fontId="3" fillId="3" borderId="5" xfId="0" applyFont="1" applyFill="1" applyBorder="1" applyAlignment="1" applyProtection="1">
      <alignment horizontal="center" vertical="center"/>
      <protection locked="0"/>
    </xf>
    <xf numFmtId="0" fontId="3" fillId="3" borderId="6" xfId="0" applyFont="1" applyFill="1" applyBorder="1" applyAlignment="1" applyProtection="1">
      <alignment horizontal="center" vertical="center"/>
      <protection locked="0"/>
    </xf>
    <xf numFmtId="0" fontId="3" fillId="3" borderId="2" xfId="0" applyFont="1" applyFill="1" applyBorder="1" applyAlignment="1" applyProtection="1">
      <alignment horizontal="center" vertical="center"/>
      <protection locked="0"/>
    </xf>
    <xf numFmtId="14" fontId="3" fillId="3" borderId="2" xfId="0" applyNumberFormat="1" applyFont="1" applyFill="1" applyBorder="1" applyProtection="1">
      <alignment vertical="center"/>
      <protection locked="0"/>
    </xf>
    <xf numFmtId="0" fontId="3" fillId="0" borderId="10" xfId="0" applyFont="1" applyBorder="1">
      <alignment vertical="center"/>
    </xf>
    <xf numFmtId="0" fontId="3" fillId="0" borderId="44" xfId="0" applyFont="1" applyBorder="1" applyAlignment="1">
      <alignment horizontal="center" vertical="center"/>
    </xf>
    <xf numFmtId="0" fontId="3" fillId="3" borderId="17" xfId="0" applyFont="1" applyFill="1" applyBorder="1" applyAlignment="1" applyProtection="1">
      <alignment horizontal="center" vertical="center"/>
      <protection locked="0"/>
    </xf>
    <xf numFmtId="0" fontId="3" fillId="3" borderId="8" xfId="0" applyFont="1" applyFill="1" applyBorder="1" applyAlignment="1" applyProtection="1">
      <alignment horizontal="center" vertical="center"/>
      <protection locked="0"/>
    </xf>
    <xf numFmtId="0" fontId="3" fillId="3" borderId="18" xfId="0" applyFont="1" applyFill="1" applyBorder="1" applyAlignment="1" applyProtection="1">
      <alignment horizontal="center" vertical="center"/>
      <protection locked="0"/>
    </xf>
    <xf numFmtId="0" fontId="3" fillId="0" borderId="25" xfId="0" applyFont="1" applyBorder="1">
      <alignment vertical="center"/>
    </xf>
    <xf numFmtId="0" fontId="3" fillId="0" borderId="28" xfId="0" applyFont="1" applyBorder="1" applyProtection="1">
      <alignment vertical="center"/>
      <protection locked="0"/>
    </xf>
    <xf numFmtId="0" fontId="3" fillId="3" borderId="31" xfId="0" applyFont="1" applyFill="1" applyBorder="1" applyAlignment="1" applyProtection="1">
      <alignment horizontal="center" vertical="center"/>
      <protection locked="0"/>
    </xf>
    <xf numFmtId="0" fontId="3" fillId="3" borderId="26" xfId="0" applyFont="1" applyFill="1" applyBorder="1" applyAlignment="1" applyProtection="1">
      <alignment horizontal="center" vertical="center"/>
      <protection locked="0"/>
    </xf>
    <xf numFmtId="0" fontId="3" fillId="3" borderId="27" xfId="0" applyFont="1" applyFill="1" applyBorder="1" applyAlignment="1" applyProtection="1">
      <alignment horizontal="center" vertical="center"/>
      <protection locked="0"/>
    </xf>
    <xf numFmtId="0" fontId="3" fillId="3" borderId="28" xfId="0" applyFont="1" applyFill="1" applyBorder="1" applyAlignment="1" applyProtection="1">
      <alignment horizontal="center" vertical="center"/>
      <protection locked="0"/>
    </xf>
    <xf numFmtId="14" fontId="3" fillId="3" borderId="28" xfId="0" applyNumberFormat="1" applyFont="1" applyFill="1" applyBorder="1" applyProtection="1">
      <alignment vertical="center"/>
      <protection locked="0"/>
    </xf>
    <xf numFmtId="0" fontId="3" fillId="0" borderId="28" xfId="0" applyFont="1" applyBorder="1">
      <alignment vertical="center"/>
    </xf>
    <xf numFmtId="0" fontId="3" fillId="0" borderId="29" xfId="0" applyFont="1" applyBorder="1">
      <alignment vertical="center"/>
    </xf>
    <xf numFmtId="0" fontId="3" fillId="0" borderId="50" xfId="0" applyFont="1" applyBorder="1" applyAlignment="1">
      <alignment horizontal="center" vertical="center"/>
    </xf>
    <xf numFmtId="0" fontId="3" fillId="3" borderId="19" xfId="0" applyFont="1" applyFill="1" applyBorder="1" applyAlignment="1" applyProtection="1">
      <alignment horizontal="center" vertical="center"/>
      <protection locked="0"/>
    </xf>
    <xf numFmtId="0" fontId="3" fillId="3" borderId="20" xfId="0" applyFont="1" applyFill="1" applyBorder="1" applyAlignment="1" applyProtection="1">
      <alignment horizontal="center" vertical="center"/>
      <protection locked="0"/>
    </xf>
    <xf numFmtId="0" fontId="3" fillId="3" borderId="21" xfId="0" applyFont="1" applyFill="1" applyBorder="1" applyAlignment="1" applyProtection="1">
      <alignment horizontal="center" vertical="center"/>
      <protection locked="0"/>
    </xf>
    <xf numFmtId="0" fontId="2" fillId="0" borderId="15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2" borderId="24" xfId="0" applyFont="1" applyFill="1" applyBorder="1">
      <alignment vertical="center"/>
    </xf>
    <xf numFmtId="0" fontId="3" fillId="2" borderId="52" xfId="0" applyFont="1" applyFill="1" applyBorder="1">
      <alignment vertical="center"/>
    </xf>
    <xf numFmtId="0" fontId="3" fillId="2" borderId="30" xfId="0" applyFont="1" applyFill="1" applyBorder="1">
      <alignment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14" fontId="3" fillId="2" borderId="2" xfId="0" applyNumberFormat="1" applyFont="1" applyFill="1" applyBorder="1">
      <alignment vertical="center"/>
    </xf>
    <xf numFmtId="0" fontId="3" fillId="2" borderId="2" xfId="0" applyFont="1" applyFill="1" applyBorder="1">
      <alignment vertical="center"/>
    </xf>
    <xf numFmtId="0" fontId="3" fillId="2" borderId="10" xfId="0" applyFont="1" applyFill="1" applyBorder="1">
      <alignment vertical="center"/>
    </xf>
    <xf numFmtId="0" fontId="3" fillId="2" borderId="44" xfId="0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18" xfId="0" applyFont="1" applyFill="1" applyBorder="1" applyAlignment="1">
      <alignment horizontal="center" vertical="center"/>
    </xf>
    <xf numFmtId="0" fontId="2" fillId="0" borderId="53" xfId="0" applyFont="1" applyBorder="1" applyAlignment="1">
      <alignment horizontal="center" vertical="center"/>
    </xf>
    <xf numFmtId="0" fontId="0" fillId="4" borderId="46" xfId="0" applyFill="1" applyBorder="1" applyAlignment="1">
      <alignment horizontal="center" vertical="center"/>
    </xf>
    <xf numFmtId="0" fontId="0" fillId="4" borderId="47" xfId="0" applyFill="1" applyBorder="1" applyAlignment="1">
      <alignment horizontal="center" vertical="center"/>
    </xf>
    <xf numFmtId="0" fontId="0" fillId="4" borderId="51" xfId="0" applyFill="1" applyBorder="1" applyAlignment="1">
      <alignment horizontal="center" vertical="center"/>
    </xf>
    <xf numFmtId="0" fontId="0" fillId="4" borderId="48" xfId="0" applyFill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11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/>
    </xf>
    <xf numFmtId="0" fontId="2" fillId="0" borderId="48" xfId="0" applyFont="1" applyBorder="1" applyAlignment="1">
      <alignment horizontal="center" vertical="center"/>
    </xf>
    <xf numFmtId="0" fontId="2" fillId="0" borderId="49" xfId="0" applyFont="1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 wrapText="1"/>
    </xf>
    <xf numFmtId="0" fontId="2" fillId="0" borderId="37" xfId="0" applyFont="1" applyBorder="1" applyAlignment="1">
      <alignment horizontal="center" vertical="center" wrapText="1"/>
    </xf>
    <xf numFmtId="0" fontId="2" fillId="0" borderId="45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59" xfId="0" applyBorder="1" applyAlignment="1">
      <alignment horizontal="center" vertical="center"/>
    </xf>
    <xf numFmtId="0" fontId="2" fillId="0" borderId="41" xfId="0" applyFont="1" applyBorder="1" applyAlignment="1">
      <alignment horizontal="center" vertical="center"/>
    </xf>
    <xf numFmtId="0" fontId="2" fillId="0" borderId="56" xfId="0" applyFont="1" applyBorder="1" applyAlignment="1">
      <alignment horizontal="center" vertical="center"/>
    </xf>
    <xf numFmtId="0" fontId="2" fillId="0" borderId="57" xfId="0" applyFont="1" applyBorder="1" applyAlignment="1">
      <alignment horizontal="center" vertical="center"/>
    </xf>
    <xf numFmtId="0" fontId="2" fillId="0" borderId="58" xfId="0" applyFont="1" applyBorder="1" applyAlignment="1">
      <alignment horizontal="center" vertical="center"/>
    </xf>
    <xf numFmtId="0" fontId="2" fillId="0" borderId="35" xfId="0" applyFont="1" applyBorder="1" applyAlignment="1">
      <alignment horizontal="center" vertical="center"/>
    </xf>
  </cellXfs>
  <cellStyles count="1">
    <cellStyle name="標準" xfId="0" builtinId="0"/>
  </cellStyles>
  <dxfs count="4">
    <dxf>
      <fill>
        <patternFill>
          <bgColor rgb="FFFF9999"/>
        </patternFill>
      </fill>
    </dxf>
    <dxf>
      <fill>
        <patternFill>
          <bgColor rgb="FFFF9999"/>
        </patternFill>
      </fill>
    </dxf>
    <dxf>
      <font>
        <strike/>
      </font>
      <fill>
        <patternFill>
          <bgColor rgb="FFFF0000"/>
        </patternFill>
      </fill>
    </dxf>
    <dxf>
      <fill>
        <patternFill>
          <bgColor rgb="FFFF9999"/>
        </patternFill>
      </fill>
    </dxf>
  </dxfs>
  <tableStyles count="0" defaultTableStyle="TableStyleMedium2" defaultPivotStyle="PivotStyleLight16"/>
  <colors>
    <mruColors>
      <color rgb="FFFFFF99"/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266699</xdr:colOff>
      <xdr:row>17</xdr:row>
      <xdr:rowOff>38101</xdr:rowOff>
    </xdr:from>
    <xdr:to>
      <xdr:col>6</xdr:col>
      <xdr:colOff>361949</xdr:colOff>
      <xdr:row>25</xdr:row>
      <xdr:rowOff>57151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7058C76-446B-448E-5A65-D905214436E2}"/>
            </a:ext>
          </a:extLst>
        </xdr:cNvPr>
        <xdr:cNvSpPr txBox="1"/>
      </xdr:nvSpPr>
      <xdr:spPr>
        <a:xfrm>
          <a:off x="266699" y="4181476"/>
          <a:ext cx="6429375" cy="19240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１．チームに所属して活動されている方は、「チーム情報」シート内の「団体情報」欄をご記入ください。チームに所属されていない方は、「団体情報」欄の「団体名」を「一般」とご記入ください。団体名略称、住所の記載は不要です。</a:t>
          </a:r>
        </a:p>
        <a:p>
          <a:endParaRPr kumimoji="1" lang="en-US" altLang="ja-JP" sz="1100"/>
        </a:p>
        <a:p>
          <a:r>
            <a:rPr kumimoji="1" lang="ja-JP" altLang="en-US" sz="1100"/>
            <a:t>２．チームの所属の有無にかかわらず、「責任者情報」欄にお名前、連絡先をご記入ください。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85725</xdr:colOff>
      <xdr:row>2</xdr:row>
      <xdr:rowOff>200025</xdr:rowOff>
    </xdr:from>
    <xdr:to>
      <xdr:col>36</xdr:col>
      <xdr:colOff>238125</xdr:colOff>
      <xdr:row>11</xdr:row>
      <xdr:rowOff>209550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CAC3649-A95A-D81B-CCDF-3CFA6414DA44}"/>
            </a:ext>
          </a:extLst>
        </xdr:cNvPr>
        <xdr:cNvSpPr txBox="1"/>
      </xdr:nvSpPr>
      <xdr:spPr>
        <a:xfrm>
          <a:off x="12592050" y="200025"/>
          <a:ext cx="6324600" cy="21717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黄色の部分に必要な項目を入力してください。</a:t>
          </a:r>
          <a:endParaRPr kumimoji="1" lang="en-US" altLang="ja-JP" sz="1100"/>
        </a:p>
        <a:p>
          <a:endParaRPr kumimoji="1" lang="en-US" altLang="ja-JP" sz="1100"/>
        </a:p>
        <a:p>
          <a:r>
            <a:rPr kumimoji="1" lang="ja-JP" altLang="en-US" sz="1100"/>
            <a:t>ご注意</a:t>
          </a:r>
          <a:endParaRPr kumimoji="1" lang="en-US" altLang="ja-JP" sz="1100"/>
        </a:p>
        <a:p>
          <a:r>
            <a:rPr kumimoji="1" lang="ja-JP" altLang="en-US" sz="1100"/>
            <a:t>行の追加や削除はご遠慮ください。</a:t>
          </a:r>
          <a:endParaRPr kumimoji="1" lang="en-US" altLang="ja-JP" sz="1100"/>
        </a:p>
        <a:p>
          <a:r>
            <a:rPr kumimoji="1" lang="ja-JP" altLang="en-US" sz="1100"/>
            <a:t>コード欄はシステムで使用します。</a:t>
          </a:r>
          <a:endParaRPr kumimoji="1" lang="en-US" altLang="ja-JP" sz="1100"/>
        </a:p>
        <a:p>
          <a:r>
            <a:rPr kumimoji="1" lang="ja-JP" altLang="en-US" sz="1100"/>
            <a:t>すでに入力されているコードは変更しないでください。</a:t>
          </a:r>
          <a:endParaRPr kumimoji="1" lang="en-US" altLang="ja-JP" sz="1100"/>
        </a:p>
        <a:p>
          <a:r>
            <a:rPr kumimoji="1" lang="ja-JP" altLang="en-US" sz="1100"/>
            <a:t>新規登録者はコードが</a:t>
          </a:r>
          <a:r>
            <a:rPr kumimoji="1" lang="en-US" altLang="ja-JP" sz="1100"/>
            <a:t>【</a:t>
          </a:r>
          <a:r>
            <a:rPr kumimoji="1" lang="ja-JP" altLang="en-US" sz="1100"/>
            <a:t>空</a:t>
          </a:r>
          <a:r>
            <a:rPr kumimoji="1" lang="en-US" altLang="ja-JP" sz="1100"/>
            <a:t>】</a:t>
          </a:r>
          <a:r>
            <a:rPr kumimoji="1" lang="ja-JP" altLang="en-US" sz="1100"/>
            <a:t>の状態で提出してください。</a:t>
          </a:r>
          <a:endParaRPr kumimoji="1" lang="en-US" altLang="ja-JP" sz="1100"/>
        </a:p>
        <a:p>
          <a:r>
            <a:rPr kumimoji="1" lang="ja-JP" altLang="en-US" sz="1100"/>
            <a:t>今後エントリーされないことがわかっている方は</a:t>
          </a:r>
          <a:r>
            <a:rPr kumimoji="1" lang="en-US" altLang="ja-JP" sz="1100"/>
            <a:t>C</a:t>
          </a:r>
          <a:r>
            <a:rPr kumimoji="1" lang="ja-JP" altLang="en-US" sz="1100"/>
            <a:t>列の「削除」欄を設定してください。</a:t>
          </a:r>
          <a:endParaRPr kumimoji="1" lang="en-US" altLang="ja-JP" sz="1100"/>
        </a:p>
        <a:p>
          <a:endParaRPr kumimoji="1" lang="en-US" altLang="ja-JP" sz="1100"/>
        </a:p>
      </xdr:txBody>
    </xdr:sp>
    <xdr:clientData fPrint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1362075</xdr:colOff>
      <xdr:row>24</xdr:row>
      <xdr:rowOff>152400</xdr:rowOff>
    </xdr:from>
    <xdr:to>
      <xdr:col>10</xdr:col>
      <xdr:colOff>1095375</xdr:colOff>
      <xdr:row>29</xdr:row>
      <xdr:rowOff>47625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710FA18-B0A4-4C57-901A-80E52025143C}"/>
            </a:ext>
          </a:extLst>
        </xdr:cNvPr>
        <xdr:cNvSpPr txBox="1"/>
      </xdr:nvSpPr>
      <xdr:spPr>
        <a:xfrm>
          <a:off x="1695450" y="5419725"/>
          <a:ext cx="5600700" cy="10858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黄色の部分に必要な項目を入力してください。</a:t>
          </a:r>
          <a:endParaRPr kumimoji="1" lang="en-US" altLang="ja-JP" sz="1100"/>
        </a:p>
        <a:p>
          <a:endParaRPr kumimoji="1" lang="en-US" altLang="ja-JP" sz="1100"/>
        </a:p>
        <a:p>
          <a:r>
            <a:rPr kumimoji="1" lang="ja-JP" altLang="en-US" sz="1100"/>
            <a:t>ご注意</a:t>
          </a:r>
          <a:endParaRPr kumimoji="1" lang="en-US" altLang="ja-JP" sz="1100"/>
        </a:p>
        <a:p>
          <a:r>
            <a:rPr kumimoji="1" lang="ja-JP" altLang="en-US" sz="1100"/>
            <a:t>各泳者の</a:t>
          </a:r>
          <a:r>
            <a:rPr kumimoji="1" lang="en-US" altLang="ja-JP" sz="1100"/>
            <a:t>No.</a:t>
          </a:r>
          <a:r>
            <a:rPr kumimoji="1" lang="ja-JP" altLang="en-US" sz="1100"/>
            <a:t>欄に個人エントリーシートの</a:t>
          </a:r>
          <a:r>
            <a:rPr kumimoji="1" lang="en-US" altLang="ja-JP" sz="1100"/>
            <a:t>No.</a:t>
          </a:r>
          <a:r>
            <a:rPr kumimoji="1" lang="ja-JP" altLang="en-US" sz="1100"/>
            <a:t>（</a:t>
          </a:r>
          <a:r>
            <a:rPr kumimoji="1" lang="en-US" altLang="ja-JP" sz="1100"/>
            <a:t>A</a:t>
          </a:r>
          <a:r>
            <a:rPr kumimoji="1" lang="ja-JP" altLang="en-US" sz="1100"/>
            <a:t>列）を入力してください。</a:t>
          </a:r>
          <a:endParaRPr kumimoji="1" lang="en-US" altLang="ja-JP" sz="1100"/>
        </a:p>
        <a:p>
          <a:endParaRPr kumimoji="1" lang="en-US" altLang="ja-JP" sz="1100"/>
        </a:p>
      </xdr:txBody>
    </xdr:sp>
    <xdr:clientData fPrintsWithSheet="0"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B4C1D7-3FC6-4E2C-8854-CA419E863DF7}">
  <dimension ref="B1:C16"/>
  <sheetViews>
    <sheetView tabSelected="1" workbookViewId="0">
      <selection activeCell="C3" sqref="C3"/>
    </sheetView>
  </sheetViews>
  <sheetFormatPr baseColWidth="10" defaultColWidth="8.83203125" defaultRowHeight="18"/>
  <cols>
    <col min="1" max="1" width="3.6640625" customWidth="1"/>
    <col min="2" max="2" width="17.1640625" bestFit="1" customWidth="1"/>
    <col min="3" max="3" width="40.6640625" customWidth="1"/>
    <col min="4" max="4" width="3.6640625" customWidth="1"/>
  </cols>
  <sheetData>
    <row r="1" spans="2:3" ht="19" thickBot="1"/>
    <row r="2" spans="2:3" ht="19" thickBot="1">
      <c r="B2" s="88" t="s">
        <v>44</v>
      </c>
      <c r="C2" s="89"/>
    </row>
    <row r="3" spans="2:3" ht="19" thickTop="1">
      <c r="B3" s="4" t="s">
        <v>43</v>
      </c>
      <c r="C3" s="14"/>
    </row>
    <row r="4" spans="2:3" ht="19">
      <c r="B4" s="13" t="s">
        <v>64</v>
      </c>
      <c r="C4" s="15"/>
    </row>
    <row r="5" spans="2:3" ht="19" thickBot="1">
      <c r="B5" s="12" t="s">
        <v>48</v>
      </c>
      <c r="C5" s="16"/>
    </row>
    <row r="6" spans="2:3" ht="19" thickBot="1"/>
    <row r="7" spans="2:3" ht="19" thickBot="1">
      <c r="B7" s="88" t="s">
        <v>45</v>
      </c>
      <c r="C7" s="89"/>
    </row>
    <row r="8" spans="2:3" ht="19" thickTop="1">
      <c r="B8" s="4" t="s">
        <v>25</v>
      </c>
      <c r="C8" s="14"/>
    </row>
    <row r="9" spans="2:3">
      <c r="B9" s="11" t="s">
        <v>46</v>
      </c>
      <c r="C9" s="15"/>
    </row>
    <row r="10" spans="2:3" ht="19" thickBot="1">
      <c r="B10" s="12" t="s">
        <v>47</v>
      </c>
      <c r="C10" s="16"/>
    </row>
    <row r="11" spans="2:3" ht="19" thickBot="1"/>
    <row r="12" spans="2:3">
      <c r="B12" s="90" t="s">
        <v>49</v>
      </c>
      <c r="C12" s="91"/>
    </row>
    <row r="13" spans="2:3">
      <c r="B13" s="11" t="s">
        <v>50</v>
      </c>
      <c r="C13" s="7">
        <f>SUM(個人種目エントリー!AA6:AA104)</f>
        <v>0</v>
      </c>
    </row>
    <row r="14" spans="2:3">
      <c r="B14" s="11" t="s">
        <v>51</v>
      </c>
      <c r="C14" s="7">
        <f>COUNTA(リレー種目エントリー!B5:B24)</f>
        <v>0</v>
      </c>
    </row>
    <row r="15" spans="2:3">
      <c r="B15" s="11" t="s">
        <v>53</v>
      </c>
      <c r="C15" s="17">
        <f>C13*マスタ!B34</f>
        <v>0</v>
      </c>
    </row>
    <row r="16" spans="2:3" ht="19" thickBot="1">
      <c r="B16" s="12" t="s">
        <v>54</v>
      </c>
      <c r="C16" s="18">
        <f>C14*マスタ!B35</f>
        <v>0</v>
      </c>
    </row>
  </sheetData>
  <sheetProtection sheet="1" objects="1" scenarios="1" selectLockedCells="1"/>
  <mergeCells count="3">
    <mergeCell ref="B2:C2"/>
    <mergeCell ref="B7:C7"/>
    <mergeCell ref="B12:C12"/>
  </mergeCells>
  <phoneticPr fontId="1"/>
  <pageMargins left="0.7" right="0.7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961199-BDB2-497E-83AA-0E8B0912B71F}">
  <sheetPr>
    <pageSetUpPr fitToPage="1"/>
  </sheetPr>
  <dimension ref="A1:AA104"/>
  <sheetViews>
    <sheetView workbookViewId="0">
      <selection activeCell="C6" sqref="C6"/>
    </sheetView>
  </sheetViews>
  <sheetFormatPr baseColWidth="10" defaultColWidth="8.83203125" defaultRowHeight="18"/>
  <cols>
    <col min="1" max="1" width="5.5" bestFit="1" customWidth="1"/>
    <col min="2" max="2" width="8.83203125" bestFit="1" customWidth="1"/>
    <col min="3" max="3" width="6.5" bestFit="1" customWidth="1"/>
    <col min="4" max="5" width="10.6640625" customWidth="1"/>
    <col min="6" max="7" width="14.6640625" customWidth="1"/>
    <col min="8" max="8" width="6.5" bestFit="1" customWidth="1"/>
    <col min="9" max="9" width="15.5" bestFit="1" customWidth="1"/>
    <col min="10" max="10" width="6.5" hidden="1" customWidth="1"/>
    <col min="11" max="11" width="6.5" bestFit="1" customWidth="1"/>
    <col min="12" max="12" width="14.6640625" hidden="1" customWidth="1"/>
    <col min="13" max="26" width="6.6640625" customWidth="1"/>
    <col min="27" max="27" width="14" hidden="1" customWidth="1"/>
  </cols>
  <sheetData>
    <row r="1" spans="1:27" ht="31">
      <c r="A1" s="94" t="str">
        <f>チーム情報!C3&amp;" "&amp;"個人エントリー"</f>
        <v xml:space="preserve"> 個人エントリー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</row>
    <row r="2" spans="1:27" ht="6" customHeight="1" thickBot="1"/>
    <row r="3" spans="1:27">
      <c r="A3" s="97" t="s">
        <v>18</v>
      </c>
      <c r="B3" s="92" t="s">
        <v>63</v>
      </c>
      <c r="C3" s="92" t="s">
        <v>52</v>
      </c>
      <c r="D3" s="99" t="s">
        <v>0</v>
      </c>
      <c r="E3" s="99"/>
      <c r="F3" s="99" t="s">
        <v>58</v>
      </c>
      <c r="G3" s="99"/>
      <c r="H3" s="99" t="s">
        <v>3</v>
      </c>
      <c r="I3" s="99" t="s">
        <v>4</v>
      </c>
      <c r="J3" s="103" t="s">
        <v>34</v>
      </c>
      <c r="K3" s="101" t="s">
        <v>35</v>
      </c>
      <c r="L3" s="105" t="s">
        <v>25</v>
      </c>
      <c r="M3" s="97" t="s">
        <v>6</v>
      </c>
      <c r="N3" s="99"/>
      <c r="O3" s="99"/>
      <c r="P3" s="97" t="s">
        <v>11</v>
      </c>
      <c r="Q3" s="99"/>
      <c r="R3" s="104"/>
      <c r="S3" s="97" t="s">
        <v>12</v>
      </c>
      <c r="T3" s="99"/>
      <c r="U3" s="104"/>
      <c r="V3" s="97" t="s">
        <v>13</v>
      </c>
      <c r="W3" s="99"/>
      <c r="X3" s="104"/>
      <c r="Y3" s="97" t="s">
        <v>14</v>
      </c>
      <c r="Z3" s="104"/>
      <c r="AA3" s="95" t="s">
        <v>41</v>
      </c>
    </row>
    <row r="4" spans="1:27" s="1" customFormat="1" ht="19" thickBot="1">
      <c r="A4" s="98"/>
      <c r="B4" s="93"/>
      <c r="C4" s="93"/>
      <c r="D4" s="72" t="s">
        <v>1</v>
      </c>
      <c r="E4" s="73" t="s">
        <v>2</v>
      </c>
      <c r="F4" s="72" t="s">
        <v>59</v>
      </c>
      <c r="G4" s="73" t="s">
        <v>60</v>
      </c>
      <c r="H4" s="100"/>
      <c r="I4" s="100"/>
      <c r="J4" s="100"/>
      <c r="K4" s="102"/>
      <c r="L4" s="106"/>
      <c r="M4" s="69" t="s">
        <v>7</v>
      </c>
      <c r="N4" s="70" t="s">
        <v>8</v>
      </c>
      <c r="O4" s="70" t="s">
        <v>9</v>
      </c>
      <c r="P4" s="69" t="s">
        <v>7</v>
      </c>
      <c r="Q4" s="70" t="s">
        <v>8</v>
      </c>
      <c r="R4" s="71" t="s">
        <v>9</v>
      </c>
      <c r="S4" s="69" t="s">
        <v>7</v>
      </c>
      <c r="T4" s="70" t="s">
        <v>8</v>
      </c>
      <c r="U4" s="71" t="s">
        <v>9</v>
      </c>
      <c r="V4" s="69" t="s">
        <v>7</v>
      </c>
      <c r="W4" s="70" t="s">
        <v>8</v>
      </c>
      <c r="X4" s="71" t="s">
        <v>9</v>
      </c>
      <c r="Y4" s="69" t="s">
        <v>9</v>
      </c>
      <c r="Z4" s="71" t="s">
        <v>10</v>
      </c>
      <c r="AA4" s="96"/>
    </row>
    <row r="5" spans="1:27" ht="25" thickTop="1">
      <c r="A5" s="74"/>
      <c r="B5" s="75"/>
      <c r="C5" s="76"/>
      <c r="D5" s="77" t="s">
        <v>32</v>
      </c>
      <c r="E5" s="78" t="s">
        <v>33</v>
      </c>
      <c r="F5" s="77" t="s">
        <v>61</v>
      </c>
      <c r="G5" s="78" t="s">
        <v>62</v>
      </c>
      <c r="H5" s="79" t="s">
        <v>15</v>
      </c>
      <c r="I5" s="80">
        <v>21916</v>
      </c>
      <c r="J5" s="81">
        <f>IF(I5&lt;&gt;"",DATEDIF(I5,マスタ!$B$1,"Y"),"")</f>
        <v>63</v>
      </c>
      <c r="K5" s="82">
        <f>IFERROR(VLOOKUP(J5,マスタ!$A$4:$C$17,3,TRUE),"")</f>
        <v>60</v>
      </c>
      <c r="L5" s="83" t="str">
        <f>D5&amp;" "&amp;E5</f>
        <v>石川 泳太郎</v>
      </c>
      <c r="M5" s="84" t="s">
        <v>36</v>
      </c>
      <c r="N5" s="85"/>
      <c r="O5" s="85"/>
      <c r="P5" s="84"/>
      <c r="Q5" s="85" t="s">
        <v>36</v>
      </c>
      <c r="R5" s="86"/>
      <c r="S5" s="84"/>
      <c r="T5" s="85"/>
      <c r="U5" s="86"/>
      <c r="V5" s="84"/>
      <c r="W5" s="85"/>
      <c r="X5" s="86"/>
      <c r="Y5" s="84" t="s">
        <v>36</v>
      </c>
      <c r="Z5" s="86"/>
      <c r="AA5" s="44">
        <f t="shared" ref="AA5:AA36" si="0">COUNTIF(M5:Z5,"○")</f>
        <v>3</v>
      </c>
    </row>
    <row r="6" spans="1:27" ht="32" customHeight="1">
      <c r="A6" s="21">
        <v>1</v>
      </c>
      <c r="B6" s="45"/>
      <c r="C6" s="46"/>
      <c r="D6" s="47"/>
      <c r="E6" s="48"/>
      <c r="F6" s="47"/>
      <c r="G6" s="48"/>
      <c r="H6" s="49"/>
      <c r="I6" s="50"/>
      <c r="J6" s="27" t="str">
        <f>IF(I6&lt;&gt;"",DATEDIF(I6,マスタ!$B$1,"Y"),"")</f>
        <v/>
      </c>
      <c r="K6" s="51" t="str">
        <f>IFERROR(VLOOKUP(J6,マスタ!$A$4:$C$17,3,TRUE),"")</f>
        <v/>
      </c>
      <c r="L6" s="52" t="str">
        <f t="shared" ref="L6:L69" si="1">D6&amp;" "&amp;E6</f>
        <v xml:space="preserve"> </v>
      </c>
      <c r="M6" s="53"/>
      <c r="N6" s="54"/>
      <c r="O6" s="54"/>
      <c r="P6" s="53"/>
      <c r="Q6" s="54"/>
      <c r="R6" s="55"/>
      <c r="S6" s="53"/>
      <c r="T6" s="54"/>
      <c r="U6" s="55"/>
      <c r="V6" s="53"/>
      <c r="W6" s="54"/>
      <c r="X6" s="55"/>
      <c r="Y6" s="53"/>
      <c r="Z6" s="55"/>
      <c r="AA6" s="44">
        <f t="shared" si="0"/>
        <v>0</v>
      </c>
    </row>
    <row r="7" spans="1:27" ht="32" customHeight="1">
      <c r="A7" s="21">
        <v>2</v>
      </c>
      <c r="B7" s="45"/>
      <c r="C7" s="46"/>
      <c r="D7" s="47"/>
      <c r="E7" s="48"/>
      <c r="F7" s="47"/>
      <c r="G7" s="48"/>
      <c r="H7" s="49"/>
      <c r="I7" s="50"/>
      <c r="J7" s="27" t="str">
        <f>IF(I7&lt;&gt;"",DATEDIF(I7,マスタ!$B$1,"Y"),"")</f>
        <v/>
      </c>
      <c r="K7" s="51" t="str">
        <f>IFERROR(VLOOKUP(J7,マスタ!$A$4:$C$17,3,TRUE),"")</f>
        <v/>
      </c>
      <c r="L7" s="52" t="str">
        <f t="shared" si="1"/>
        <v xml:space="preserve"> </v>
      </c>
      <c r="M7" s="53"/>
      <c r="N7" s="54"/>
      <c r="O7" s="54"/>
      <c r="P7" s="53"/>
      <c r="Q7" s="54"/>
      <c r="R7" s="55"/>
      <c r="S7" s="53"/>
      <c r="T7" s="54"/>
      <c r="U7" s="55"/>
      <c r="V7" s="53"/>
      <c r="W7" s="54"/>
      <c r="X7" s="55"/>
      <c r="Y7" s="53"/>
      <c r="Z7" s="55"/>
      <c r="AA7" s="44">
        <f t="shared" si="0"/>
        <v>0</v>
      </c>
    </row>
    <row r="8" spans="1:27" ht="32" customHeight="1">
      <c r="A8" s="21">
        <v>3</v>
      </c>
      <c r="B8" s="45"/>
      <c r="C8" s="46"/>
      <c r="D8" s="47"/>
      <c r="E8" s="48"/>
      <c r="F8" s="47"/>
      <c r="G8" s="48"/>
      <c r="H8" s="49"/>
      <c r="I8" s="50"/>
      <c r="J8" s="27" t="str">
        <f>IF(I8&lt;&gt;"",DATEDIF(I8,マスタ!$B$1,"Y"),"")</f>
        <v/>
      </c>
      <c r="K8" s="51" t="str">
        <f>IFERROR(VLOOKUP(J8,マスタ!$A$4:$C$17,3,TRUE),"")</f>
        <v/>
      </c>
      <c r="L8" s="52" t="str">
        <f t="shared" si="1"/>
        <v xml:space="preserve"> </v>
      </c>
      <c r="M8" s="53"/>
      <c r="N8" s="54"/>
      <c r="O8" s="54"/>
      <c r="P8" s="53"/>
      <c r="Q8" s="54"/>
      <c r="R8" s="55"/>
      <c r="S8" s="53"/>
      <c r="T8" s="54"/>
      <c r="U8" s="55"/>
      <c r="V8" s="53"/>
      <c r="W8" s="54"/>
      <c r="X8" s="55"/>
      <c r="Y8" s="53"/>
      <c r="Z8" s="55"/>
      <c r="AA8" s="44">
        <f t="shared" si="0"/>
        <v>0</v>
      </c>
    </row>
    <row r="9" spans="1:27" ht="32" customHeight="1">
      <c r="A9" s="21">
        <v>4</v>
      </c>
      <c r="B9" s="45"/>
      <c r="C9" s="46"/>
      <c r="D9" s="47"/>
      <c r="E9" s="48"/>
      <c r="F9" s="47"/>
      <c r="G9" s="48"/>
      <c r="H9" s="49"/>
      <c r="I9" s="50"/>
      <c r="J9" s="27" t="str">
        <f>IF(I9&lt;&gt;"",DATEDIF(I9,マスタ!$B$1,"Y"),"")</f>
        <v/>
      </c>
      <c r="K9" s="51" t="str">
        <f>IFERROR(VLOOKUP(J9,マスタ!$A$4:$C$17,3,TRUE),"")</f>
        <v/>
      </c>
      <c r="L9" s="52" t="str">
        <f t="shared" si="1"/>
        <v xml:space="preserve"> </v>
      </c>
      <c r="M9" s="53"/>
      <c r="N9" s="54"/>
      <c r="O9" s="54"/>
      <c r="P9" s="53"/>
      <c r="Q9" s="54"/>
      <c r="R9" s="55"/>
      <c r="S9" s="53"/>
      <c r="T9" s="54"/>
      <c r="U9" s="55"/>
      <c r="V9" s="53"/>
      <c r="W9" s="54"/>
      <c r="X9" s="55"/>
      <c r="Y9" s="53"/>
      <c r="Z9" s="55"/>
      <c r="AA9" s="44">
        <f t="shared" si="0"/>
        <v>0</v>
      </c>
    </row>
    <row r="10" spans="1:27" ht="32" customHeight="1">
      <c r="A10" s="21">
        <v>5</v>
      </c>
      <c r="B10" s="45"/>
      <c r="C10" s="46"/>
      <c r="D10" s="47"/>
      <c r="E10" s="48"/>
      <c r="F10" s="47"/>
      <c r="G10" s="48"/>
      <c r="H10" s="49"/>
      <c r="I10" s="50"/>
      <c r="J10" s="27" t="str">
        <f>IF(I10&lt;&gt;"",DATEDIF(I10,マスタ!$B$1,"Y"),"")</f>
        <v/>
      </c>
      <c r="K10" s="51" t="str">
        <f>IFERROR(VLOOKUP(J10,マスタ!$A$4:$C$17,3,TRUE),"")</f>
        <v/>
      </c>
      <c r="L10" s="52" t="str">
        <f t="shared" si="1"/>
        <v xml:space="preserve"> </v>
      </c>
      <c r="M10" s="53"/>
      <c r="N10" s="54"/>
      <c r="O10" s="54"/>
      <c r="P10" s="53"/>
      <c r="Q10" s="54"/>
      <c r="R10" s="55"/>
      <c r="S10" s="53"/>
      <c r="T10" s="54"/>
      <c r="U10" s="55"/>
      <c r="V10" s="53"/>
      <c r="W10" s="54"/>
      <c r="X10" s="55"/>
      <c r="Y10" s="53"/>
      <c r="Z10" s="55"/>
      <c r="AA10" s="44">
        <f t="shared" si="0"/>
        <v>0</v>
      </c>
    </row>
    <row r="11" spans="1:27" ht="32" customHeight="1">
      <c r="A11" s="21">
        <v>6</v>
      </c>
      <c r="B11" s="45"/>
      <c r="C11" s="46"/>
      <c r="D11" s="47"/>
      <c r="E11" s="48"/>
      <c r="F11" s="47"/>
      <c r="G11" s="48"/>
      <c r="H11" s="49"/>
      <c r="I11" s="50"/>
      <c r="J11" s="27" t="str">
        <f>IF(I11&lt;&gt;"",DATEDIF(I11,マスタ!$B$1,"Y"),"")</f>
        <v/>
      </c>
      <c r="K11" s="51" t="str">
        <f>IFERROR(VLOOKUP(J11,マスタ!$A$4:$C$17,3,TRUE),"")</f>
        <v/>
      </c>
      <c r="L11" s="52" t="str">
        <f t="shared" si="1"/>
        <v xml:space="preserve"> </v>
      </c>
      <c r="M11" s="53"/>
      <c r="N11" s="54"/>
      <c r="O11" s="54"/>
      <c r="P11" s="53"/>
      <c r="Q11" s="54"/>
      <c r="R11" s="55"/>
      <c r="S11" s="53"/>
      <c r="T11" s="54"/>
      <c r="U11" s="55"/>
      <c r="V11" s="53"/>
      <c r="W11" s="54"/>
      <c r="X11" s="55"/>
      <c r="Y11" s="53"/>
      <c r="Z11" s="55"/>
      <c r="AA11" s="44">
        <f t="shared" si="0"/>
        <v>0</v>
      </c>
    </row>
    <row r="12" spans="1:27" ht="32" customHeight="1">
      <c r="A12" s="21">
        <v>7</v>
      </c>
      <c r="B12" s="45"/>
      <c r="C12" s="46"/>
      <c r="D12" s="47"/>
      <c r="E12" s="48"/>
      <c r="F12" s="47"/>
      <c r="G12" s="48"/>
      <c r="H12" s="49"/>
      <c r="I12" s="50"/>
      <c r="J12" s="27" t="str">
        <f>IF(I12&lt;&gt;"",DATEDIF(I12,マスタ!$B$1,"Y"),"")</f>
        <v/>
      </c>
      <c r="K12" s="51" t="str">
        <f>IFERROR(VLOOKUP(J12,マスタ!$A$4:$C$17,3,TRUE),"")</f>
        <v/>
      </c>
      <c r="L12" s="52" t="str">
        <f t="shared" si="1"/>
        <v xml:space="preserve"> </v>
      </c>
      <c r="M12" s="53"/>
      <c r="N12" s="54"/>
      <c r="O12" s="54"/>
      <c r="P12" s="53"/>
      <c r="Q12" s="54"/>
      <c r="R12" s="55"/>
      <c r="S12" s="53"/>
      <c r="T12" s="54"/>
      <c r="U12" s="55"/>
      <c r="V12" s="53"/>
      <c r="W12" s="54"/>
      <c r="X12" s="55"/>
      <c r="Y12" s="53"/>
      <c r="Z12" s="55"/>
      <c r="AA12" s="44">
        <f t="shared" si="0"/>
        <v>0</v>
      </c>
    </row>
    <row r="13" spans="1:27" ht="32" customHeight="1">
      <c r="A13" s="21">
        <v>8</v>
      </c>
      <c r="B13" s="45"/>
      <c r="C13" s="46"/>
      <c r="D13" s="47"/>
      <c r="E13" s="48"/>
      <c r="F13" s="47"/>
      <c r="G13" s="48"/>
      <c r="H13" s="49"/>
      <c r="I13" s="50"/>
      <c r="J13" s="27" t="str">
        <f>IF(I13&lt;&gt;"",DATEDIF(I13,マスタ!$B$1,"Y"),"")</f>
        <v/>
      </c>
      <c r="K13" s="51" t="str">
        <f>IFERROR(VLOOKUP(J13,マスタ!$A$4:$C$17,3,TRUE),"")</f>
        <v/>
      </c>
      <c r="L13" s="52" t="str">
        <f t="shared" si="1"/>
        <v xml:space="preserve"> </v>
      </c>
      <c r="M13" s="53"/>
      <c r="N13" s="54"/>
      <c r="O13" s="54"/>
      <c r="P13" s="53"/>
      <c r="Q13" s="54"/>
      <c r="R13" s="55"/>
      <c r="S13" s="53"/>
      <c r="T13" s="54"/>
      <c r="U13" s="55"/>
      <c r="V13" s="53"/>
      <c r="W13" s="54"/>
      <c r="X13" s="55"/>
      <c r="Y13" s="53"/>
      <c r="Z13" s="55"/>
      <c r="AA13" s="44">
        <f t="shared" si="0"/>
        <v>0</v>
      </c>
    </row>
    <row r="14" spans="1:27" ht="32" customHeight="1">
      <c r="A14" s="21">
        <v>9</v>
      </c>
      <c r="B14" s="45"/>
      <c r="C14" s="46"/>
      <c r="D14" s="47"/>
      <c r="E14" s="48"/>
      <c r="F14" s="47"/>
      <c r="G14" s="48"/>
      <c r="H14" s="49"/>
      <c r="I14" s="50"/>
      <c r="J14" s="27" t="str">
        <f>IF(I14&lt;&gt;"",DATEDIF(I14,マスタ!$B$1,"Y"),"")</f>
        <v/>
      </c>
      <c r="K14" s="51" t="str">
        <f>IFERROR(VLOOKUP(J14,マスタ!$A$4:$C$17,3,TRUE),"")</f>
        <v/>
      </c>
      <c r="L14" s="52" t="str">
        <f t="shared" si="1"/>
        <v xml:space="preserve"> </v>
      </c>
      <c r="M14" s="53"/>
      <c r="N14" s="54"/>
      <c r="O14" s="54"/>
      <c r="P14" s="53"/>
      <c r="Q14" s="54"/>
      <c r="R14" s="55"/>
      <c r="S14" s="53"/>
      <c r="T14" s="54"/>
      <c r="U14" s="55"/>
      <c r="V14" s="53"/>
      <c r="W14" s="54"/>
      <c r="X14" s="55"/>
      <c r="Y14" s="53"/>
      <c r="Z14" s="55"/>
      <c r="AA14" s="44">
        <f t="shared" si="0"/>
        <v>0</v>
      </c>
    </row>
    <row r="15" spans="1:27" ht="32" customHeight="1">
      <c r="A15" s="21">
        <v>10</v>
      </c>
      <c r="B15" s="45"/>
      <c r="C15" s="46"/>
      <c r="D15" s="47"/>
      <c r="E15" s="48"/>
      <c r="F15" s="47"/>
      <c r="G15" s="48"/>
      <c r="H15" s="49"/>
      <c r="I15" s="50"/>
      <c r="J15" s="27" t="str">
        <f>IF(I15&lt;&gt;"",DATEDIF(I15,マスタ!$B$1,"Y"),"")</f>
        <v/>
      </c>
      <c r="K15" s="51" t="str">
        <f>IFERROR(VLOOKUP(J15,マスタ!$A$4:$C$17,3,TRUE),"")</f>
        <v/>
      </c>
      <c r="L15" s="52" t="str">
        <f t="shared" si="1"/>
        <v xml:space="preserve"> </v>
      </c>
      <c r="M15" s="53"/>
      <c r="N15" s="54"/>
      <c r="O15" s="54"/>
      <c r="P15" s="53"/>
      <c r="Q15" s="54"/>
      <c r="R15" s="55"/>
      <c r="S15" s="53"/>
      <c r="T15" s="54"/>
      <c r="U15" s="55"/>
      <c r="V15" s="53"/>
      <c r="W15" s="54"/>
      <c r="X15" s="55"/>
      <c r="Y15" s="53"/>
      <c r="Z15" s="55"/>
      <c r="AA15" s="44">
        <f t="shared" si="0"/>
        <v>0</v>
      </c>
    </row>
    <row r="16" spans="1:27" ht="32" customHeight="1">
      <c r="A16" s="21">
        <v>11</v>
      </c>
      <c r="B16" s="45"/>
      <c r="C16" s="46"/>
      <c r="D16" s="47"/>
      <c r="E16" s="48"/>
      <c r="F16" s="47"/>
      <c r="G16" s="48"/>
      <c r="H16" s="49"/>
      <c r="I16" s="50"/>
      <c r="J16" s="27" t="str">
        <f>IF(I16&lt;&gt;"",DATEDIF(I16,マスタ!$B$1,"Y"),"")</f>
        <v/>
      </c>
      <c r="K16" s="51" t="str">
        <f>IFERROR(VLOOKUP(J16,マスタ!$A$4:$C$17,3,TRUE),"")</f>
        <v/>
      </c>
      <c r="L16" s="52" t="str">
        <f t="shared" si="1"/>
        <v xml:space="preserve"> </v>
      </c>
      <c r="M16" s="53"/>
      <c r="N16" s="54"/>
      <c r="O16" s="54"/>
      <c r="P16" s="53"/>
      <c r="Q16" s="54"/>
      <c r="R16" s="55"/>
      <c r="S16" s="53"/>
      <c r="T16" s="54"/>
      <c r="U16" s="55"/>
      <c r="V16" s="53"/>
      <c r="W16" s="54"/>
      <c r="X16" s="55"/>
      <c r="Y16" s="53"/>
      <c r="Z16" s="55"/>
      <c r="AA16" s="44">
        <f t="shared" si="0"/>
        <v>0</v>
      </c>
    </row>
    <row r="17" spans="1:27" ht="32" customHeight="1">
      <c r="A17" s="21">
        <v>12</v>
      </c>
      <c r="B17" s="45"/>
      <c r="C17" s="46"/>
      <c r="D17" s="47"/>
      <c r="E17" s="48"/>
      <c r="F17" s="47"/>
      <c r="G17" s="48"/>
      <c r="H17" s="49"/>
      <c r="I17" s="50"/>
      <c r="J17" s="27" t="str">
        <f>IF(I17&lt;&gt;"",DATEDIF(I17,マスタ!$B$1,"Y"),"")</f>
        <v/>
      </c>
      <c r="K17" s="51" t="str">
        <f>IFERROR(VLOOKUP(J17,マスタ!$A$4:$C$17,3,TRUE),"")</f>
        <v/>
      </c>
      <c r="L17" s="52" t="str">
        <f t="shared" si="1"/>
        <v xml:space="preserve"> </v>
      </c>
      <c r="M17" s="53"/>
      <c r="N17" s="54"/>
      <c r="O17" s="54"/>
      <c r="P17" s="53"/>
      <c r="Q17" s="54"/>
      <c r="R17" s="55"/>
      <c r="S17" s="53"/>
      <c r="T17" s="54"/>
      <c r="U17" s="55"/>
      <c r="V17" s="53"/>
      <c r="W17" s="54"/>
      <c r="X17" s="55"/>
      <c r="Y17" s="53"/>
      <c r="Z17" s="55"/>
      <c r="AA17" s="44">
        <f t="shared" si="0"/>
        <v>0</v>
      </c>
    </row>
    <row r="18" spans="1:27" ht="32" customHeight="1">
      <c r="A18" s="21">
        <v>13</v>
      </c>
      <c r="B18" s="45"/>
      <c r="C18" s="46"/>
      <c r="D18" s="47"/>
      <c r="E18" s="48"/>
      <c r="F18" s="47"/>
      <c r="G18" s="48"/>
      <c r="H18" s="49"/>
      <c r="I18" s="50"/>
      <c r="J18" s="27" t="str">
        <f>IF(I18&lt;&gt;"",DATEDIF(I18,マスタ!$B$1,"Y"),"")</f>
        <v/>
      </c>
      <c r="K18" s="51" t="str">
        <f>IFERROR(VLOOKUP(J18,マスタ!$A$4:$C$17,3,TRUE),"")</f>
        <v/>
      </c>
      <c r="L18" s="52" t="str">
        <f t="shared" si="1"/>
        <v xml:space="preserve"> </v>
      </c>
      <c r="M18" s="53"/>
      <c r="N18" s="54"/>
      <c r="O18" s="54"/>
      <c r="P18" s="53"/>
      <c r="Q18" s="54"/>
      <c r="R18" s="55"/>
      <c r="S18" s="53"/>
      <c r="T18" s="54"/>
      <c r="U18" s="55"/>
      <c r="V18" s="53"/>
      <c r="W18" s="54"/>
      <c r="X18" s="55"/>
      <c r="Y18" s="53"/>
      <c r="Z18" s="55"/>
      <c r="AA18" s="44">
        <f t="shared" si="0"/>
        <v>0</v>
      </c>
    </row>
    <row r="19" spans="1:27" ht="32" customHeight="1">
      <c r="A19" s="21">
        <v>14</v>
      </c>
      <c r="B19" s="45"/>
      <c r="C19" s="46"/>
      <c r="D19" s="47"/>
      <c r="E19" s="48"/>
      <c r="F19" s="47"/>
      <c r="G19" s="48"/>
      <c r="H19" s="49"/>
      <c r="I19" s="50"/>
      <c r="J19" s="27" t="str">
        <f>IF(I19&lt;&gt;"",DATEDIF(I19,マスタ!$B$1,"Y"),"")</f>
        <v/>
      </c>
      <c r="K19" s="51" t="str">
        <f>IFERROR(VLOOKUP(J19,マスタ!$A$4:$C$17,3,TRUE),"")</f>
        <v/>
      </c>
      <c r="L19" s="52" t="str">
        <f t="shared" si="1"/>
        <v xml:space="preserve"> </v>
      </c>
      <c r="M19" s="53"/>
      <c r="N19" s="54"/>
      <c r="O19" s="54"/>
      <c r="P19" s="53"/>
      <c r="Q19" s="54"/>
      <c r="R19" s="55"/>
      <c r="S19" s="53"/>
      <c r="T19" s="54"/>
      <c r="U19" s="55"/>
      <c r="V19" s="53"/>
      <c r="W19" s="54"/>
      <c r="X19" s="55"/>
      <c r="Y19" s="53"/>
      <c r="Z19" s="55"/>
      <c r="AA19" s="44">
        <f t="shared" si="0"/>
        <v>0</v>
      </c>
    </row>
    <row r="20" spans="1:27" ht="32" customHeight="1">
      <c r="A20" s="21">
        <v>15</v>
      </c>
      <c r="B20" s="45"/>
      <c r="C20" s="46"/>
      <c r="D20" s="47"/>
      <c r="E20" s="48"/>
      <c r="F20" s="47"/>
      <c r="G20" s="48"/>
      <c r="H20" s="49"/>
      <c r="I20" s="50"/>
      <c r="J20" s="27" t="str">
        <f>IF(I20&lt;&gt;"",DATEDIF(I20,マスタ!$B$1,"Y"),"")</f>
        <v/>
      </c>
      <c r="K20" s="51" t="str">
        <f>IFERROR(VLOOKUP(J20,マスタ!$A$4:$C$17,3,TRUE),"")</f>
        <v/>
      </c>
      <c r="L20" s="52" t="str">
        <f t="shared" si="1"/>
        <v xml:space="preserve"> </v>
      </c>
      <c r="M20" s="53"/>
      <c r="N20" s="54"/>
      <c r="O20" s="54"/>
      <c r="P20" s="53"/>
      <c r="Q20" s="54"/>
      <c r="R20" s="55"/>
      <c r="S20" s="53"/>
      <c r="T20" s="54"/>
      <c r="U20" s="55"/>
      <c r="V20" s="53"/>
      <c r="W20" s="54"/>
      <c r="X20" s="55"/>
      <c r="Y20" s="53"/>
      <c r="Z20" s="55"/>
      <c r="AA20" s="44">
        <f t="shared" si="0"/>
        <v>0</v>
      </c>
    </row>
    <row r="21" spans="1:27" ht="32" customHeight="1">
      <c r="A21" s="21">
        <v>16</v>
      </c>
      <c r="B21" s="45"/>
      <c r="C21" s="46"/>
      <c r="D21" s="47"/>
      <c r="E21" s="48"/>
      <c r="F21" s="47"/>
      <c r="G21" s="48"/>
      <c r="H21" s="49"/>
      <c r="I21" s="50"/>
      <c r="J21" s="27" t="str">
        <f>IF(I21&lt;&gt;"",DATEDIF(I21,マスタ!$B$1,"Y"),"")</f>
        <v/>
      </c>
      <c r="K21" s="51" t="str">
        <f>IFERROR(VLOOKUP(J21,マスタ!$A$4:$C$17,3,TRUE),"")</f>
        <v/>
      </c>
      <c r="L21" s="52" t="str">
        <f t="shared" si="1"/>
        <v xml:space="preserve"> </v>
      </c>
      <c r="M21" s="53"/>
      <c r="N21" s="54"/>
      <c r="O21" s="54"/>
      <c r="P21" s="53"/>
      <c r="Q21" s="54"/>
      <c r="R21" s="55"/>
      <c r="S21" s="53"/>
      <c r="T21" s="54"/>
      <c r="U21" s="55"/>
      <c r="V21" s="53"/>
      <c r="W21" s="54"/>
      <c r="X21" s="55"/>
      <c r="Y21" s="53"/>
      <c r="Z21" s="55"/>
      <c r="AA21" s="44">
        <f t="shared" si="0"/>
        <v>0</v>
      </c>
    </row>
    <row r="22" spans="1:27" ht="32" customHeight="1">
      <c r="A22" s="21">
        <v>17</v>
      </c>
      <c r="B22" s="45"/>
      <c r="C22" s="46"/>
      <c r="D22" s="47"/>
      <c r="E22" s="48"/>
      <c r="F22" s="47"/>
      <c r="G22" s="48"/>
      <c r="H22" s="49"/>
      <c r="I22" s="50"/>
      <c r="J22" s="27" t="str">
        <f>IF(I22&lt;&gt;"",DATEDIF(I22,マスタ!$B$1,"Y"),"")</f>
        <v/>
      </c>
      <c r="K22" s="51" t="str">
        <f>IFERROR(VLOOKUP(J22,マスタ!$A$4:$C$17,3,TRUE),"")</f>
        <v/>
      </c>
      <c r="L22" s="52" t="str">
        <f t="shared" si="1"/>
        <v xml:space="preserve"> </v>
      </c>
      <c r="M22" s="53"/>
      <c r="N22" s="54"/>
      <c r="O22" s="54"/>
      <c r="P22" s="53"/>
      <c r="Q22" s="54"/>
      <c r="R22" s="55"/>
      <c r="S22" s="53"/>
      <c r="T22" s="54"/>
      <c r="U22" s="55"/>
      <c r="V22" s="53"/>
      <c r="W22" s="54"/>
      <c r="X22" s="55"/>
      <c r="Y22" s="53"/>
      <c r="Z22" s="55"/>
      <c r="AA22" s="44">
        <f t="shared" si="0"/>
        <v>0</v>
      </c>
    </row>
    <row r="23" spans="1:27" ht="32" customHeight="1">
      <c r="A23" s="21">
        <v>18</v>
      </c>
      <c r="B23" s="45"/>
      <c r="C23" s="46"/>
      <c r="D23" s="47"/>
      <c r="E23" s="48"/>
      <c r="F23" s="47"/>
      <c r="G23" s="48"/>
      <c r="H23" s="49"/>
      <c r="I23" s="50"/>
      <c r="J23" s="27" t="str">
        <f>IF(I23&lt;&gt;"",DATEDIF(I23,マスタ!$B$1,"Y"),"")</f>
        <v/>
      </c>
      <c r="K23" s="51" t="str">
        <f>IFERROR(VLOOKUP(J23,マスタ!$A$4:$C$17,3,TRUE),"")</f>
        <v/>
      </c>
      <c r="L23" s="52" t="str">
        <f t="shared" si="1"/>
        <v xml:space="preserve"> </v>
      </c>
      <c r="M23" s="53"/>
      <c r="N23" s="54"/>
      <c r="O23" s="54"/>
      <c r="P23" s="53"/>
      <c r="Q23" s="54"/>
      <c r="R23" s="55"/>
      <c r="S23" s="53"/>
      <c r="T23" s="54"/>
      <c r="U23" s="55"/>
      <c r="V23" s="53"/>
      <c r="W23" s="54"/>
      <c r="X23" s="55"/>
      <c r="Y23" s="53"/>
      <c r="Z23" s="55"/>
      <c r="AA23" s="44">
        <f t="shared" si="0"/>
        <v>0</v>
      </c>
    </row>
    <row r="24" spans="1:27" ht="32" customHeight="1">
      <c r="A24" s="21">
        <v>19</v>
      </c>
      <c r="B24" s="45"/>
      <c r="C24" s="46"/>
      <c r="D24" s="47"/>
      <c r="E24" s="48"/>
      <c r="F24" s="47"/>
      <c r="G24" s="48"/>
      <c r="H24" s="49"/>
      <c r="I24" s="50"/>
      <c r="J24" s="27" t="str">
        <f>IF(I24&lt;&gt;"",DATEDIF(I24,マスタ!$B$1,"Y"),"")</f>
        <v/>
      </c>
      <c r="K24" s="51" t="str">
        <f>IFERROR(VLOOKUP(J24,マスタ!$A$4:$C$17,3,TRUE),"")</f>
        <v/>
      </c>
      <c r="L24" s="52" t="str">
        <f t="shared" si="1"/>
        <v xml:space="preserve"> </v>
      </c>
      <c r="M24" s="53"/>
      <c r="N24" s="54"/>
      <c r="O24" s="54"/>
      <c r="P24" s="53"/>
      <c r="Q24" s="54"/>
      <c r="R24" s="55"/>
      <c r="S24" s="53"/>
      <c r="T24" s="54"/>
      <c r="U24" s="55"/>
      <c r="V24" s="53"/>
      <c r="W24" s="54"/>
      <c r="X24" s="55"/>
      <c r="Y24" s="53"/>
      <c r="Z24" s="55"/>
      <c r="AA24" s="44">
        <f t="shared" si="0"/>
        <v>0</v>
      </c>
    </row>
    <row r="25" spans="1:27" ht="32" customHeight="1">
      <c r="A25" s="21">
        <v>20</v>
      </c>
      <c r="B25" s="45"/>
      <c r="C25" s="46"/>
      <c r="D25" s="47"/>
      <c r="E25" s="48"/>
      <c r="F25" s="47"/>
      <c r="G25" s="48"/>
      <c r="H25" s="49"/>
      <c r="I25" s="50"/>
      <c r="J25" s="27" t="str">
        <f>IF(I25&lt;&gt;"",DATEDIF(I25,マスタ!$B$1,"Y"),"")</f>
        <v/>
      </c>
      <c r="K25" s="51" t="str">
        <f>IFERROR(VLOOKUP(J25,マスタ!$A$4:$C$17,3,TRUE),"")</f>
        <v/>
      </c>
      <c r="L25" s="52" t="str">
        <f t="shared" si="1"/>
        <v xml:space="preserve"> </v>
      </c>
      <c r="M25" s="53"/>
      <c r="N25" s="54"/>
      <c r="O25" s="54"/>
      <c r="P25" s="53"/>
      <c r="Q25" s="54"/>
      <c r="R25" s="55"/>
      <c r="S25" s="53"/>
      <c r="T25" s="54"/>
      <c r="U25" s="55"/>
      <c r="V25" s="53"/>
      <c r="W25" s="54"/>
      <c r="X25" s="55"/>
      <c r="Y25" s="53"/>
      <c r="Z25" s="55"/>
      <c r="AA25" s="44">
        <f t="shared" si="0"/>
        <v>0</v>
      </c>
    </row>
    <row r="26" spans="1:27" ht="32" customHeight="1">
      <c r="A26" s="21">
        <v>21</v>
      </c>
      <c r="B26" s="45"/>
      <c r="C26" s="46"/>
      <c r="D26" s="47"/>
      <c r="E26" s="48"/>
      <c r="F26" s="47"/>
      <c r="G26" s="48"/>
      <c r="H26" s="49"/>
      <c r="I26" s="50"/>
      <c r="J26" s="27" t="str">
        <f>IF(I26&lt;&gt;"",DATEDIF(I26,マスタ!$B$1,"Y"),"")</f>
        <v/>
      </c>
      <c r="K26" s="51" t="str">
        <f>IFERROR(VLOOKUP(J26,マスタ!$A$4:$C$17,3,TRUE),"")</f>
        <v/>
      </c>
      <c r="L26" s="52" t="str">
        <f t="shared" si="1"/>
        <v xml:space="preserve"> </v>
      </c>
      <c r="M26" s="53"/>
      <c r="N26" s="54"/>
      <c r="O26" s="54"/>
      <c r="P26" s="53"/>
      <c r="Q26" s="54"/>
      <c r="R26" s="55"/>
      <c r="S26" s="53"/>
      <c r="T26" s="54"/>
      <c r="U26" s="55"/>
      <c r="V26" s="53"/>
      <c r="W26" s="54"/>
      <c r="X26" s="55"/>
      <c r="Y26" s="53"/>
      <c r="Z26" s="55"/>
      <c r="AA26" s="44">
        <f t="shared" si="0"/>
        <v>0</v>
      </c>
    </row>
    <row r="27" spans="1:27" ht="32" customHeight="1">
      <c r="A27" s="21">
        <v>22</v>
      </c>
      <c r="B27" s="45"/>
      <c r="C27" s="46"/>
      <c r="D27" s="47"/>
      <c r="E27" s="48"/>
      <c r="F27" s="47"/>
      <c r="G27" s="48"/>
      <c r="H27" s="49"/>
      <c r="I27" s="50"/>
      <c r="J27" s="27" t="str">
        <f>IF(I27&lt;&gt;"",DATEDIF(I27,マスタ!$B$1,"Y"),"")</f>
        <v/>
      </c>
      <c r="K27" s="51" t="str">
        <f>IFERROR(VLOOKUP(J27,マスタ!$A$4:$C$17,3,TRUE),"")</f>
        <v/>
      </c>
      <c r="L27" s="52" t="str">
        <f t="shared" si="1"/>
        <v xml:space="preserve"> </v>
      </c>
      <c r="M27" s="53"/>
      <c r="N27" s="54"/>
      <c r="O27" s="54"/>
      <c r="P27" s="53"/>
      <c r="Q27" s="54"/>
      <c r="R27" s="55"/>
      <c r="S27" s="53"/>
      <c r="T27" s="54"/>
      <c r="U27" s="55"/>
      <c r="V27" s="53"/>
      <c r="W27" s="54"/>
      <c r="X27" s="55"/>
      <c r="Y27" s="53"/>
      <c r="Z27" s="55"/>
      <c r="AA27" s="44">
        <f t="shared" si="0"/>
        <v>0</v>
      </c>
    </row>
    <row r="28" spans="1:27" ht="32" customHeight="1">
      <c r="A28" s="21">
        <v>23</v>
      </c>
      <c r="B28" s="45"/>
      <c r="C28" s="46"/>
      <c r="D28" s="47"/>
      <c r="E28" s="48"/>
      <c r="F28" s="47"/>
      <c r="G28" s="48"/>
      <c r="H28" s="49"/>
      <c r="I28" s="50"/>
      <c r="J28" s="27" t="str">
        <f>IF(I28&lt;&gt;"",DATEDIF(I28,マスタ!$B$1,"Y"),"")</f>
        <v/>
      </c>
      <c r="K28" s="51" t="str">
        <f>IFERROR(VLOOKUP(J28,マスタ!$A$4:$C$17,3,TRUE),"")</f>
        <v/>
      </c>
      <c r="L28" s="52" t="str">
        <f t="shared" si="1"/>
        <v xml:space="preserve"> </v>
      </c>
      <c r="M28" s="53"/>
      <c r="N28" s="54"/>
      <c r="O28" s="54"/>
      <c r="P28" s="53"/>
      <c r="Q28" s="54"/>
      <c r="R28" s="55"/>
      <c r="S28" s="53"/>
      <c r="T28" s="54"/>
      <c r="U28" s="55"/>
      <c r="V28" s="53"/>
      <c r="W28" s="54"/>
      <c r="X28" s="55"/>
      <c r="Y28" s="53"/>
      <c r="Z28" s="55"/>
      <c r="AA28" s="44">
        <f t="shared" si="0"/>
        <v>0</v>
      </c>
    </row>
    <row r="29" spans="1:27" ht="32" customHeight="1">
      <c r="A29" s="21">
        <v>24</v>
      </c>
      <c r="B29" s="45"/>
      <c r="C29" s="46"/>
      <c r="D29" s="47"/>
      <c r="E29" s="48"/>
      <c r="F29" s="47"/>
      <c r="G29" s="48"/>
      <c r="H29" s="49"/>
      <c r="I29" s="50"/>
      <c r="J29" s="27" t="str">
        <f>IF(I29&lt;&gt;"",DATEDIF(I29,マスタ!$B$1,"Y"),"")</f>
        <v/>
      </c>
      <c r="K29" s="51" t="str">
        <f>IFERROR(VLOOKUP(J29,マスタ!$A$4:$C$17,3,TRUE),"")</f>
        <v/>
      </c>
      <c r="L29" s="52" t="str">
        <f t="shared" si="1"/>
        <v xml:space="preserve"> </v>
      </c>
      <c r="M29" s="53"/>
      <c r="N29" s="54"/>
      <c r="O29" s="54"/>
      <c r="P29" s="53"/>
      <c r="Q29" s="54"/>
      <c r="R29" s="55"/>
      <c r="S29" s="53"/>
      <c r="T29" s="54"/>
      <c r="U29" s="55"/>
      <c r="V29" s="53"/>
      <c r="W29" s="54"/>
      <c r="X29" s="55"/>
      <c r="Y29" s="53"/>
      <c r="Z29" s="55"/>
      <c r="AA29" s="44">
        <f t="shared" si="0"/>
        <v>0</v>
      </c>
    </row>
    <row r="30" spans="1:27" ht="32" customHeight="1">
      <c r="A30" s="21">
        <v>25</v>
      </c>
      <c r="B30" s="45"/>
      <c r="C30" s="46"/>
      <c r="D30" s="47"/>
      <c r="E30" s="48"/>
      <c r="F30" s="47"/>
      <c r="G30" s="48"/>
      <c r="H30" s="49"/>
      <c r="I30" s="50"/>
      <c r="J30" s="27" t="str">
        <f>IF(I30&lt;&gt;"",DATEDIF(I30,マスタ!$B$1,"Y"),"")</f>
        <v/>
      </c>
      <c r="K30" s="51" t="str">
        <f>IFERROR(VLOOKUP(J30,マスタ!$A$4:$C$17,3,TRUE),"")</f>
        <v/>
      </c>
      <c r="L30" s="52" t="str">
        <f t="shared" si="1"/>
        <v xml:space="preserve"> </v>
      </c>
      <c r="M30" s="53"/>
      <c r="N30" s="54"/>
      <c r="O30" s="54"/>
      <c r="P30" s="53"/>
      <c r="Q30" s="54"/>
      <c r="R30" s="55"/>
      <c r="S30" s="53"/>
      <c r="T30" s="54"/>
      <c r="U30" s="55"/>
      <c r="V30" s="53"/>
      <c r="W30" s="54"/>
      <c r="X30" s="55"/>
      <c r="Y30" s="53"/>
      <c r="Z30" s="55"/>
      <c r="AA30" s="44">
        <f t="shared" si="0"/>
        <v>0</v>
      </c>
    </row>
    <row r="31" spans="1:27" ht="32" customHeight="1">
      <c r="A31" s="21">
        <v>26</v>
      </c>
      <c r="B31" s="45"/>
      <c r="C31" s="46"/>
      <c r="D31" s="47"/>
      <c r="E31" s="48"/>
      <c r="F31" s="47"/>
      <c r="G31" s="48"/>
      <c r="H31" s="49"/>
      <c r="I31" s="50"/>
      <c r="J31" s="27" t="str">
        <f>IF(I31&lt;&gt;"",DATEDIF(I31,マスタ!$B$1,"Y"),"")</f>
        <v/>
      </c>
      <c r="K31" s="51" t="str">
        <f>IFERROR(VLOOKUP(J31,マスタ!$A$4:$C$17,3,TRUE),"")</f>
        <v/>
      </c>
      <c r="L31" s="52" t="str">
        <f t="shared" si="1"/>
        <v xml:space="preserve"> </v>
      </c>
      <c r="M31" s="53"/>
      <c r="N31" s="54"/>
      <c r="O31" s="54"/>
      <c r="P31" s="53"/>
      <c r="Q31" s="54"/>
      <c r="R31" s="55"/>
      <c r="S31" s="53"/>
      <c r="T31" s="54"/>
      <c r="U31" s="55"/>
      <c r="V31" s="53"/>
      <c r="W31" s="54"/>
      <c r="X31" s="55"/>
      <c r="Y31" s="53"/>
      <c r="Z31" s="55"/>
      <c r="AA31" s="44">
        <f t="shared" si="0"/>
        <v>0</v>
      </c>
    </row>
    <row r="32" spans="1:27" ht="32" customHeight="1">
      <c r="A32" s="21">
        <v>27</v>
      </c>
      <c r="B32" s="45"/>
      <c r="C32" s="46"/>
      <c r="D32" s="47"/>
      <c r="E32" s="48"/>
      <c r="F32" s="47"/>
      <c r="G32" s="48"/>
      <c r="H32" s="49"/>
      <c r="I32" s="50"/>
      <c r="J32" s="27" t="str">
        <f>IF(I32&lt;&gt;"",DATEDIF(I32,マスタ!$B$1,"Y"),"")</f>
        <v/>
      </c>
      <c r="K32" s="51" t="str">
        <f>IFERROR(VLOOKUP(J32,マスタ!$A$4:$C$17,3,TRUE),"")</f>
        <v/>
      </c>
      <c r="L32" s="52" t="str">
        <f t="shared" si="1"/>
        <v xml:space="preserve"> </v>
      </c>
      <c r="M32" s="53"/>
      <c r="N32" s="54"/>
      <c r="O32" s="54"/>
      <c r="P32" s="53"/>
      <c r="Q32" s="54"/>
      <c r="R32" s="55"/>
      <c r="S32" s="53"/>
      <c r="T32" s="54"/>
      <c r="U32" s="55"/>
      <c r="V32" s="53"/>
      <c r="W32" s="54"/>
      <c r="X32" s="55"/>
      <c r="Y32" s="53"/>
      <c r="Z32" s="55"/>
      <c r="AA32" s="44">
        <f t="shared" si="0"/>
        <v>0</v>
      </c>
    </row>
    <row r="33" spans="1:27" ht="32" customHeight="1">
      <c r="A33" s="21">
        <v>28</v>
      </c>
      <c r="B33" s="45"/>
      <c r="C33" s="46"/>
      <c r="D33" s="47"/>
      <c r="E33" s="48"/>
      <c r="F33" s="47"/>
      <c r="G33" s="48"/>
      <c r="H33" s="49"/>
      <c r="I33" s="50"/>
      <c r="J33" s="27" t="str">
        <f>IF(I33&lt;&gt;"",DATEDIF(I33,マスタ!$B$1,"Y"),"")</f>
        <v/>
      </c>
      <c r="K33" s="51" t="str">
        <f>IFERROR(VLOOKUP(J33,マスタ!$A$4:$C$17,3,TRUE),"")</f>
        <v/>
      </c>
      <c r="L33" s="52" t="str">
        <f t="shared" si="1"/>
        <v xml:space="preserve"> </v>
      </c>
      <c r="M33" s="53"/>
      <c r="N33" s="54"/>
      <c r="O33" s="54"/>
      <c r="P33" s="53"/>
      <c r="Q33" s="54"/>
      <c r="R33" s="55"/>
      <c r="S33" s="53"/>
      <c r="T33" s="54"/>
      <c r="U33" s="55"/>
      <c r="V33" s="53"/>
      <c r="W33" s="54"/>
      <c r="X33" s="55"/>
      <c r="Y33" s="53"/>
      <c r="Z33" s="55"/>
      <c r="AA33" s="44">
        <f t="shared" si="0"/>
        <v>0</v>
      </c>
    </row>
    <row r="34" spans="1:27" ht="32" customHeight="1">
      <c r="A34" s="21">
        <v>29</v>
      </c>
      <c r="B34" s="45"/>
      <c r="C34" s="46"/>
      <c r="D34" s="47"/>
      <c r="E34" s="48"/>
      <c r="F34" s="47"/>
      <c r="G34" s="48"/>
      <c r="H34" s="49"/>
      <c r="I34" s="50"/>
      <c r="J34" s="27" t="str">
        <f>IF(I34&lt;&gt;"",DATEDIF(I34,マスタ!$B$1,"Y"),"")</f>
        <v/>
      </c>
      <c r="K34" s="51" t="str">
        <f>IFERROR(VLOOKUP(J34,マスタ!$A$4:$C$17,3,TRUE),"")</f>
        <v/>
      </c>
      <c r="L34" s="52" t="str">
        <f t="shared" si="1"/>
        <v xml:space="preserve"> </v>
      </c>
      <c r="M34" s="53"/>
      <c r="N34" s="54"/>
      <c r="O34" s="54"/>
      <c r="P34" s="53"/>
      <c r="Q34" s="54"/>
      <c r="R34" s="55"/>
      <c r="S34" s="53"/>
      <c r="T34" s="54"/>
      <c r="U34" s="55"/>
      <c r="V34" s="53"/>
      <c r="W34" s="54"/>
      <c r="X34" s="55"/>
      <c r="Y34" s="53"/>
      <c r="Z34" s="55"/>
      <c r="AA34" s="44">
        <f t="shared" si="0"/>
        <v>0</v>
      </c>
    </row>
    <row r="35" spans="1:27" ht="32" customHeight="1">
      <c r="A35" s="21">
        <v>30</v>
      </c>
      <c r="B35" s="45"/>
      <c r="C35" s="46"/>
      <c r="D35" s="47"/>
      <c r="E35" s="48"/>
      <c r="F35" s="47"/>
      <c r="G35" s="48"/>
      <c r="H35" s="49"/>
      <c r="I35" s="50"/>
      <c r="J35" s="27" t="str">
        <f>IF(I35&lt;&gt;"",DATEDIF(I35,マスタ!$B$1,"Y"),"")</f>
        <v/>
      </c>
      <c r="K35" s="51" t="str">
        <f>IFERROR(VLOOKUP(J35,マスタ!$A$4:$C$17,3,TRUE),"")</f>
        <v/>
      </c>
      <c r="L35" s="52" t="str">
        <f t="shared" si="1"/>
        <v xml:space="preserve"> </v>
      </c>
      <c r="M35" s="53"/>
      <c r="N35" s="54"/>
      <c r="O35" s="54"/>
      <c r="P35" s="53"/>
      <c r="Q35" s="54"/>
      <c r="R35" s="55"/>
      <c r="S35" s="53"/>
      <c r="T35" s="54"/>
      <c r="U35" s="55"/>
      <c r="V35" s="53"/>
      <c r="W35" s="54"/>
      <c r="X35" s="55"/>
      <c r="Y35" s="53"/>
      <c r="Z35" s="55"/>
      <c r="AA35" s="44">
        <f t="shared" si="0"/>
        <v>0</v>
      </c>
    </row>
    <row r="36" spans="1:27" ht="32" customHeight="1">
      <c r="A36" s="21">
        <v>31</v>
      </c>
      <c r="B36" s="45"/>
      <c r="C36" s="46"/>
      <c r="D36" s="47"/>
      <c r="E36" s="48"/>
      <c r="F36" s="47"/>
      <c r="G36" s="48"/>
      <c r="H36" s="49"/>
      <c r="I36" s="50"/>
      <c r="J36" s="27" t="str">
        <f>IF(I36&lt;&gt;"",DATEDIF(I36,マスタ!$B$1,"Y"),"")</f>
        <v/>
      </c>
      <c r="K36" s="51" t="str">
        <f>IFERROR(VLOOKUP(J36,マスタ!$A$4:$C$17,3,TRUE),"")</f>
        <v/>
      </c>
      <c r="L36" s="52" t="str">
        <f t="shared" si="1"/>
        <v xml:space="preserve"> </v>
      </c>
      <c r="M36" s="53"/>
      <c r="N36" s="54"/>
      <c r="O36" s="54"/>
      <c r="P36" s="53"/>
      <c r="Q36" s="54"/>
      <c r="R36" s="55"/>
      <c r="S36" s="53"/>
      <c r="T36" s="54"/>
      <c r="U36" s="55"/>
      <c r="V36" s="53"/>
      <c r="W36" s="54"/>
      <c r="X36" s="55"/>
      <c r="Y36" s="53"/>
      <c r="Z36" s="55"/>
      <c r="AA36" s="44">
        <f t="shared" si="0"/>
        <v>0</v>
      </c>
    </row>
    <row r="37" spans="1:27" ht="32" customHeight="1">
      <c r="A37" s="21">
        <v>32</v>
      </c>
      <c r="B37" s="45"/>
      <c r="C37" s="46"/>
      <c r="D37" s="47"/>
      <c r="E37" s="48"/>
      <c r="F37" s="47"/>
      <c r="G37" s="48"/>
      <c r="H37" s="49"/>
      <c r="I37" s="50"/>
      <c r="J37" s="27" t="str">
        <f>IF(I37&lt;&gt;"",DATEDIF(I37,マスタ!$B$1,"Y"),"")</f>
        <v/>
      </c>
      <c r="K37" s="51" t="str">
        <f>IFERROR(VLOOKUP(J37,マスタ!$A$4:$C$17,3,TRUE),"")</f>
        <v/>
      </c>
      <c r="L37" s="52" t="str">
        <f t="shared" si="1"/>
        <v xml:space="preserve"> </v>
      </c>
      <c r="M37" s="53"/>
      <c r="N37" s="54"/>
      <c r="O37" s="54"/>
      <c r="P37" s="53"/>
      <c r="Q37" s="54"/>
      <c r="R37" s="55"/>
      <c r="S37" s="53"/>
      <c r="T37" s="54"/>
      <c r="U37" s="55"/>
      <c r="V37" s="53"/>
      <c r="W37" s="54"/>
      <c r="X37" s="55"/>
      <c r="Y37" s="53"/>
      <c r="Z37" s="55"/>
      <c r="AA37" s="44">
        <f t="shared" ref="AA37:AA68" si="2">COUNTIF(M37:Z37,"○")</f>
        <v>0</v>
      </c>
    </row>
    <row r="38" spans="1:27" ht="32" customHeight="1">
      <c r="A38" s="21">
        <v>33</v>
      </c>
      <c r="B38" s="45"/>
      <c r="C38" s="46"/>
      <c r="D38" s="47"/>
      <c r="E38" s="48"/>
      <c r="F38" s="47"/>
      <c r="G38" s="48"/>
      <c r="H38" s="49"/>
      <c r="I38" s="50"/>
      <c r="J38" s="27" t="str">
        <f>IF(I38&lt;&gt;"",DATEDIF(I38,マスタ!$B$1,"Y"),"")</f>
        <v/>
      </c>
      <c r="K38" s="51" t="str">
        <f>IFERROR(VLOOKUP(J38,マスタ!$A$4:$C$17,3,TRUE),"")</f>
        <v/>
      </c>
      <c r="L38" s="52" t="str">
        <f t="shared" si="1"/>
        <v xml:space="preserve"> </v>
      </c>
      <c r="M38" s="53"/>
      <c r="N38" s="54"/>
      <c r="O38" s="54"/>
      <c r="P38" s="53"/>
      <c r="Q38" s="54"/>
      <c r="R38" s="55"/>
      <c r="S38" s="53"/>
      <c r="T38" s="54"/>
      <c r="U38" s="55"/>
      <c r="V38" s="53"/>
      <c r="W38" s="54"/>
      <c r="X38" s="55"/>
      <c r="Y38" s="53"/>
      <c r="Z38" s="55"/>
      <c r="AA38" s="44">
        <f t="shared" si="2"/>
        <v>0</v>
      </c>
    </row>
    <row r="39" spans="1:27" ht="32" customHeight="1">
      <c r="A39" s="21">
        <v>34</v>
      </c>
      <c r="B39" s="45"/>
      <c r="C39" s="46"/>
      <c r="D39" s="47"/>
      <c r="E39" s="48"/>
      <c r="F39" s="47"/>
      <c r="G39" s="48"/>
      <c r="H39" s="49"/>
      <c r="I39" s="50"/>
      <c r="J39" s="27" t="str">
        <f>IF(I39&lt;&gt;"",DATEDIF(I39,マスタ!$B$1,"Y"),"")</f>
        <v/>
      </c>
      <c r="K39" s="51" t="str">
        <f>IFERROR(VLOOKUP(J39,マスタ!$A$4:$C$17,3,TRUE),"")</f>
        <v/>
      </c>
      <c r="L39" s="52" t="str">
        <f t="shared" si="1"/>
        <v xml:space="preserve"> </v>
      </c>
      <c r="M39" s="53"/>
      <c r="N39" s="54"/>
      <c r="O39" s="54"/>
      <c r="P39" s="53"/>
      <c r="Q39" s="54"/>
      <c r="R39" s="55"/>
      <c r="S39" s="53"/>
      <c r="T39" s="54"/>
      <c r="U39" s="55"/>
      <c r="V39" s="53"/>
      <c r="W39" s="54"/>
      <c r="X39" s="55"/>
      <c r="Y39" s="53"/>
      <c r="Z39" s="55"/>
      <c r="AA39" s="44">
        <f t="shared" si="2"/>
        <v>0</v>
      </c>
    </row>
    <row r="40" spans="1:27" ht="32" customHeight="1">
      <c r="A40" s="21">
        <v>35</v>
      </c>
      <c r="B40" s="45"/>
      <c r="C40" s="46"/>
      <c r="D40" s="47"/>
      <c r="E40" s="48"/>
      <c r="F40" s="47"/>
      <c r="G40" s="48"/>
      <c r="H40" s="49"/>
      <c r="I40" s="50"/>
      <c r="J40" s="27" t="str">
        <f>IF(I40&lt;&gt;"",DATEDIF(I40,マスタ!$B$1,"Y"),"")</f>
        <v/>
      </c>
      <c r="K40" s="51" t="str">
        <f>IFERROR(VLOOKUP(J40,マスタ!$A$4:$C$17,3,TRUE),"")</f>
        <v/>
      </c>
      <c r="L40" s="52" t="str">
        <f t="shared" si="1"/>
        <v xml:space="preserve"> </v>
      </c>
      <c r="M40" s="53"/>
      <c r="N40" s="54"/>
      <c r="O40" s="54"/>
      <c r="P40" s="53"/>
      <c r="Q40" s="54"/>
      <c r="R40" s="55"/>
      <c r="S40" s="53"/>
      <c r="T40" s="54"/>
      <c r="U40" s="55"/>
      <c r="V40" s="53"/>
      <c r="W40" s="54"/>
      <c r="X40" s="55"/>
      <c r="Y40" s="53"/>
      <c r="Z40" s="55"/>
      <c r="AA40" s="44">
        <f t="shared" si="2"/>
        <v>0</v>
      </c>
    </row>
    <row r="41" spans="1:27" ht="32" customHeight="1">
      <c r="A41" s="21">
        <v>36</v>
      </c>
      <c r="B41" s="45"/>
      <c r="C41" s="46"/>
      <c r="D41" s="47"/>
      <c r="E41" s="48"/>
      <c r="F41" s="47"/>
      <c r="G41" s="48"/>
      <c r="H41" s="49"/>
      <c r="I41" s="50"/>
      <c r="J41" s="27" t="str">
        <f>IF(I41&lt;&gt;"",DATEDIF(I41,マスタ!$B$1,"Y"),"")</f>
        <v/>
      </c>
      <c r="K41" s="51" t="str">
        <f>IFERROR(VLOOKUP(J41,マスタ!$A$4:$C$17,3,TRUE),"")</f>
        <v/>
      </c>
      <c r="L41" s="52" t="str">
        <f t="shared" si="1"/>
        <v xml:space="preserve"> </v>
      </c>
      <c r="M41" s="53"/>
      <c r="N41" s="54"/>
      <c r="O41" s="54"/>
      <c r="P41" s="53"/>
      <c r="Q41" s="54"/>
      <c r="R41" s="55"/>
      <c r="S41" s="53"/>
      <c r="T41" s="54"/>
      <c r="U41" s="55"/>
      <c r="V41" s="53"/>
      <c r="W41" s="54"/>
      <c r="X41" s="55"/>
      <c r="Y41" s="53"/>
      <c r="Z41" s="55"/>
      <c r="AA41" s="44">
        <f t="shared" si="2"/>
        <v>0</v>
      </c>
    </row>
    <row r="42" spans="1:27" ht="32" customHeight="1">
      <c r="A42" s="21">
        <v>37</v>
      </c>
      <c r="B42" s="45"/>
      <c r="C42" s="46"/>
      <c r="D42" s="47"/>
      <c r="E42" s="48"/>
      <c r="F42" s="47"/>
      <c r="G42" s="48"/>
      <c r="H42" s="49"/>
      <c r="I42" s="50"/>
      <c r="J42" s="27" t="str">
        <f>IF(I42&lt;&gt;"",DATEDIF(I42,マスタ!$B$1,"Y"),"")</f>
        <v/>
      </c>
      <c r="K42" s="51" t="str">
        <f>IFERROR(VLOOKUP(J42,マスタ!$A$4:$C$17,3,TRUE),"")</f>
        <v/>
      </c>
      <c r="L42" s="52" t="str">
        <f t="shared" si="1"/>
        <v xml:space="preserve"> </v>
      </c>
      <c r="M42" s="53"/>
      <c r="N42" s="54"/>
      <c r="O42" s="54"/>
      <c r="P42" s="53"/>
      <c r="Q42" s="54"/>
      <c r="R42" s="55"/>
      <c r="S42" s="53"/>
      <c r="T42" s="54"/>
      <c r="U42" s="55"/>
      <c r="V42" s="53"/>
      <c r="W42" s="54"/>
      <c r="X42" s="55"/>
      <c r="Y42" s="53"/>
      <c r="Z42" s="55"/>
      <c r="AA42" s="44">
        <f t="shared" si="2"/>
        <v>0</v>
      </c>
    </row>
    <row r="43" spans="1:27" ht="32" customHeight="1">
      <c r="A43" s="21">
        <v>38</v>
      </c>
      <c r="B43" s="45"/>
      <c r="C43" s="46"/>
      <c r="D43" s="47"/>
      <c r="E43" s="48"/>
      <c r="F43" s="47"/>
      <c r="G43" s="48"/>
      <c r="H43" s="49"/>
      <c r="I43" s="50"/>
      <c r="J43" s="27" t="str">
        <f>IF(I43&lt;&gt;"",DATEDIF(I43,マスタ!$B$1,"Y"),"")</f>
        <v/>
      </c>
      <c r="K43" s="51" t="str">
        <f>IFERROR(VLOOKUP(J43,マスタ!$A$4:$C$17,3,TRUE),"")</f>
        <v/>
      </c>
      <c r="L43" s="52" t="str">
        <f t="shared" si="1"/>
        <v xml:space="preserve"> </v>
      </c>
      <c r="M43" s="53"/>
      <c r="N43" s="54"/>
      <c r="O43" s="54"/>
      <c r="P43" s="53"/>
      <c r="Q43" s="54"/>
      <c r="R43" s="55"/>
      <c r="S43" s="53"/>
      <c r="T43" s="54"/>
      <c r="U43" s="55"/>
      <c r="V43" s="53"/>
      <c r="W43" s="54"/>
      <c r="X43" s="55"/>
      <c r="Y43" s="53"/>
      <c r="Z43" s="55"/>
      <c r="AA43" s="44">
        <f t="shared" si="2"/>
        <v>0</v>
      </c>
    </row>
    <row r="44" spans="1:27" ht="32" customHeight="1">
      <c r="A44" s="21">
        <v>39</v>
      </c>
      <c r="B44" s="45"/>
      <c r="C44" s="46"/>
      <c r="D44" s="47"/>
      <c r="E44" s="48"/>
      <c r="F44" s="47"/>
      <c r="G44" s="48"/>
      <c r="H44" s="49"/>
      <c r="I44" s="50"/>
      <c r="J44" s="27" t="str">
        <f>IF(I44&lt;&gt;"",DATEDIF(I44,マスタ!$B$1,"Y"),"")</f>
        <v/>
      </c>
      <c r="K44" s="51" t="str">
        <f>IFERROR(VLOOKUP(J44,マスタ!$A$4:$C$17,3,TRUE),"")</f>
        <v/>
      </c>
      <c r="L44" s="52" t="str">
        <f t="shared" si="1"/>
        <v xml:space="preserve"> </v>
      </c>
      <c r="M44" s="53"/>
      <c r="N44" s="54"/>
      <c r="O44" s="54"/>
      <c r="P44" s="53"/>
      <c r="Q44" s="54"/>
      <c r="R44" s="55"/>
      <c r="S44" s="53"/>
      <c r="T44" s="54"/>
      <c r="U44" s="55"/>
      <c r="V44" s="53"/>
      <c r="W44" s="54"/>
      <c r="X44" s="55"/>
      <c r="Y44" s="53"/>
      <c r="Z44" s="55"/>
      <c r="AA44" s="44">
        <f t="shared" si="2"/>
        <v>0</v>
      </c>
    </row>
    <row r="45" spans="1:27" ht="32" customHeight="1">
      <c r="A45" s="21">
        <v>40</v>
      </c>
      <c r="B45" s="45"/>
      <c r="C45" s="46"/>
      <c r="D45" s="47"/>
      <c r="E45" s="48"/>
      <c r="F45" s="47"/>
      <c r="G45" s="48"/>
      <c r="H45" s="49"/>
      <c r="I45" s="50"/>
      <c r="J45" s="27" t="str">
        <f>IF(I45&lt;&gt;"",DATEDIF(I45,マスタ!$B$1,"Y"),"")</f>
        <v/>
      </c>
      <c r="K45" s="51" t="str">
        <f>IFERROR(VLOOKUP(J45,マスタ!$A$4:$C$17,3,TRUE),"")</f>
        <v/>
      </c>
      <c r="L45" s="52" t="str">
        <f t="shared" si="1"/>
        <v xml:space="preserve"> </v>
      </c>
      <c r="M45" s="53"/>
      <c r="N45" s="54"/>
      <c r="O45" s="54"/>
      <c r="P45" s="53"/>
      <c r="Q45" s="54"/>
      <c r="R45" s="55"/>
      <c r="S45" s="53"/>
      <c r="T45" s="54"/>
      <c r="U45" s="55"/>
      <c r="V45" s="53"/>
      <c r="W45" s="54"/>
      <c r="X45" s="55"/>
      <c r="Y45" s="53"/>
      <c r="Z45" s="55"/>
      <c r="AA45" s="44">
        <f t="shared" si="2"/>
        <v>0</v>
      </c>
    </row>
    <row r="46" spans="1:27" ht="32" customHeight="1">
      <c r="A46" s="21">
        <v>41</v>
      </c>
      <c r="B46" s="45"/>
      <c r="C46" s="46"/>
      <c r="D46" s="47"/>
      <c r="E46" s="48"/>
      <c r="F46" s="47"/>
      <c r="G46" s="48"/>
      <c r="H46" s="49"/>
      <c r="I46" s="50"/>
      <c r="J46" s="27" t="str">
        <f>IF(I46&lt;&gt;"",DATEDIF(I46,マスタ!$B$1,"Y"),"")</f>
        <v/>
      </c>
      <c r="K46" s="51" t="str">
        <f>IFERROR(VLOOKUP(J46,マスタ!$A$4:$C$17,3,TRUE),"")</f>
        <v/>
      </c>
      <c r="L46" s="52" t="str">
        <f t="shared" si="1"/>
        <v xml:space="preserve"> </v>
      </c>
      <c r="M46" s="53"/>
      <c r="N46" s="54"/>
      <c r="O46" s="54"/>
      <c r="P46" s="53"/>
      <c r="Q46" s="54"/>
      <c r="R46" s="55"/>
      <c r="S46" s="53"/>
      <c r="T46" s="54"/>
      <c r="U46" s="55"/>
      <c r="V46" s="53"/>
      <c r="W46" s="54"/>
      <c r="X46" s="55"/>
      <c r="Y46" s="53"/>
      <c r="Z46" s="55"/>
      <c r="AA46" s="44">
        <f t="shared" si="2"/>
        <v>0</v>
      </c>
    </row>
    <row r="47" spans="1:27" ht="32" customHeight="1">
      <c r="A47" s="21">
        <v>42</v>
      </c>
      <c r="B47" s="45"/>
      <c r="C47" s="46"/>
      <c r="D47" s="47"/>
      <c r="E47" s="48"/>
      <c r="F47" s="47"/>
      <c r="G47" s="48"/>
      <c r="H47" s="49"/>
      <c r="I47" s="50"/>
      <c r="J47" s="27" t="str">
        <f>IF(I47&lt;&gt;"",DATEDIF(I47,マスタ!$B$1,"Y"),"")</f>
        <v/>
      </c>
      <c r="K47" s="51" t="str">
        <f>IFERROR(VLOOKUP(J47,マスタ!$A$4:$C$17,3,TRUE),"")</f>
        <v/>
      </c>
      <c r="L47" s="52" t="str">
        <f t="shared" si="1"/>
        <v xml:space="preserve"> </v>
      </c>
      <c r="M47" s="53"/>
      <c r="N47" s="54"/>
      <c r="O47" s="54"/>
      <c r="P47" s="53"/>
      <c r="Q47" s="54"/>
      <c r="R47" s="55"/>
      <c r="S47" s="53"/>
      <c r="T47" s="54"/>
      <c r="U47" s="55"/>
      <c r="V47" s="53"/>
      <c r="W47" s="54"/>
      <c r="X47" s="55"/>
      <c r="Y47" s="53"/>
      <c r="Z47" s="55"/>
      <c r="AA47" s="44">
        <f t="shared" si="2"/>
        <v>0</v>
      </c>
    </row>
    <row r="48" spans="1:27" ht="32" customHeight="1">
      <c r="A48" s="21">
        <v>43</v>
      </c>
      <c r="B48" s="45"/>
      <c r="C48" s="46"/>
      <c r="D48" s="47"/>
      <c r="E48" s="48"/>
      <c r="F48" s="47"/>
      <c r="G48" s="48"/>
      <c r="H48" s="49"/>
      <c r="I48" s="50"/>
      <c r="J48" s="27" t="str">
        <f>IF(I48&lt;&gt;"",DATEDIF(I48,マスタ!$B$1,"Y"),"")</f>
        <v/>
      </c>
      <c r="K48" s="51" t="str">
        <f>IFERROR(VLOOKUP(J48,マスタ!$A$4:$C$17,3,TRUE),"")</f>
        <v/>
      </c>
      <c r="L48" s="52" t="str">
        <f t="shared" si="1"/>
        <v xml:space="preserve"> </v>
      </c>
      <c r="M48" s="53"/>
      <c r="N48" s="54"/>
      <c r="O48" s="54"/>
      <c r="P48" s="53"/>
      <c r="Q48" s="54"/>
      <c r="R48" s="55"/>
      <c r="S48" s="53"/>
      <c r="T48" s="54"/>
      <c r="U48" s="55"/>
      <c r="V48" s="53"/>
      <c r="W48" s="54"/>
      <c r="X48" s="55"/>
      <c r="Y48" s="53"/>
      <c r="Z48" s="55"/>
      <c r="AA48" s="44">
        <f t="shared" si="2"/>
        <v>0</v>
      </c>
    </row>
    <row r="49" spans="1:27" ht="32" customHeight="1">
      <c r="A49" s="21">
        <v>44</v>
      </c>
      <c r="B49" s="45"/>
      <c r="C49" s="46"/>
      <c r="D49" s="47"/>
      <c r="E49" s="48"/>
      <c r="F49" s="47"/>
      <c r="G49" s="48"/>
      <c r="H49" s="49"/>
      <c r="I49" s="50"/>
      <c r="J49" s="27" t="str">
        <f>IF(I49&lt;&gt;"",DATEDIF(I49,マスタ!$B$1,"Y"),"")</f>
        <v/>
      </c>
      <c r="K49" s="51" t="str">
        <f>IFERROR(VLOOKUP(J49,マスタ!$A$4:$C$17,3,TRUE),"")</f>
        <v/>
      </c>
      <c r="L49" s="52" t="str">
        <f t="shared" si="1"/>
        <v xml:space="preserve"> </v>
      </c>
      <c r="M49" s="53"/>
      <c r="N49" s="54"/>
      <c r="O49" s="54"/>
      <c r="P49" s="53"/>
      <c r="Q49" s="54"/>
      <c r="R49" s="55"/>
      <c r="S49" s="53"/>
      <c r="T49" s="54"/>
      <c r="U49" s="55"/>
      <c r="V49" s="53"/>
      <c r="W49" s="54"/>
      <c r="X49" s="55"/>
      <c r="Y49" s="53"/>
      <c r="Z49" s="55"/>
      <c r="AA49" s="44">
        <f t="shared" si="2"/>
        <v>0</v>
      </c>
    </row>
    <row r="50" spans="1:27" ht="32" customHeight="1">
      <c r="A50" s="21">
        <v>45</v>
      </c>
      <c r="B50" s="45"/>
      <c r="C50" s="46"/>
      <c r="D50" s="47"/>
      <c r="E50" s="48"/>
      <c r="F50" s="47"/>
      <c r="G50" s="48"/>
      <c r="H50" s="49"/>
      <c r="I50" s="50"/>
      <c r="J50" s="27" t="str">
        <f>IF(I50&lt;&gt;"",DATEDIF(I50,マスタ!$B$1,"Y"),"")</f>
        <v/>
      </c>
      <c r="K50" s="51" t="str">
        <f>IFERROR(VLOOKUP(J50,マスタ!$A$4:$C$17,3,TRUE),"")</f>
        <v/>
      </c>
      <c r="L50" s="52" t="str">
        <f t="shared" si="1"/>
        <v xml:space="preserve"> </v>
      </c>
      <c r="M50" s="53"/>
      <c r="N50" s="54"/>
      <c r="O50" s="54"/>
      <c r="P50" s="53"/>
      <c r="Q50" s="54"/>
      <c r="R50" s="55"/>
      <c r="S50" s="53"/>
      <c r="T50" s="54"/>
      <c r="U50" s="55"/>
      <c r="V50" s="53"/>
      <c r="W50" s="54"/>
      <c r="X50" s="55"/>
      <c r="Y50" s="53"/>
      <c r="Z50" s="55"/>
      <c r="AA50" s="44">
        <f t="shared" si="2"/>
        <v>0</v>
      </c>
    </row>
    <row r="51" spans="1:27" ht="32" customHeight="1">
      <c r="A51" s="21">
        <v>46</v>
      </c>
      <c r="B51" s="45"/>
      <c r="C51" s="46"/>
      <c r="D51" s="47"/>
      <c r="E51" s="48"/>
      <c r="F51" s="47"/>
      <c r="G51" s="48"/>
      <c r="H51" s="49"/>
      <c r="I51" s="50"/>
      <c r="J51" s="27" t="str">
        <f>IF(I51&lt;&gt;"",DATEDIF(I51,マスタ!$B$1,"Y"),"")</f>
        <v/>
      </c>
      <c r="K51" s="51" t="str">
        <f>IFERROR(VLOOKUP(J51,マスタ!$A$4:$C$17,3,TRUE),"")</f>
        <v/>
      </c>
      <c r="L51" s="52" t="str">
        <f t="shared" si="1"/>
        <v xml:space="preserve"> </v>
      </c>
      <c r="M51" s="53"/>
      <c r="N51" s="54"/>
      <c r="O51" s="54"/>
      <c r="P51" s="53"/>
      <c r="Q51" s="54"/>
      <c r="R51" s="55"/>
      <c r="S51" s="53"/>
      <c r="T51" s="54"/>
      <c r="U51" s="55"/>
      <c r="V51" s="53"/>
      <c r="W51" s="54"/>
      <c r="X51" s="55"/>
      <c r="Y51" s="53"/>
      <c r="Z51" s="55"/>
      <c r="AA51" s="44">
        <f t="shared" si="2"/>
        <v>0</v>
      </c>
    </row>
    <row r="52" spans="1:27" ht="32" customHeight="1">
      <c r="A52" s="21">
        <v>47</v>
      </c>
      <c r="B52" s="45"/>
      <c r="C52" s="46"/>
      <c r="D52" s="47"/>
      <c r="E52" s="48"/>
      <c r="F52" s="47"/>
      <c r="G52" s="48"/>
      <c r="H52" s="49"/>
      <c r="I52" s="50"/>
      <c r="J52" s="27" t="str">
        <f>IF(I52&lt;&gt;"",DATEDIF(I52,マスタ!$B$1,"Y"),"")</f>
        <v/>
      </c>
      <c r="K52" s="51" t="str">
        <f>IFERROR(VLOOKUP(J52,マスタ!$A$4:$C$17,3,TRUE),"")</f>
        <v/>
      </c>
      <c r="L52" s="52" t="str">
        <f t="shared" si="1"/>
        <v xml:space="preserve"> </v>
      </c>
      <c r="M52" s="53"/>
      <c r="N52" s="54"/>
      <c r="O52" s="54"/>
      <c r="P52" s="53"/>
      <c r="Q52" s="54"/>
      <c r="R52" s="55"/>
      <c r="S52" s="53"/>
      <c r="T52" s="54"/>
      <c r="U52" s="55"/>
      <c r="V52" s="53"/>
      <c r="W52" s="54"/>
      <c r="X52" s="55"/>
      <c r="Y52" s="53"/>
      <c r="Z52" s="55"/>
      <c r="AA52" s="44">
        <f t="shared" si="2"/>
        <v>0</v>
      </c>
    </row>
    <row r="53" spans="1:27" ht="32" customHeight="1">
      <c r="A53" s="21">
        <v>48</v>
      </c>
      <c r="B53" s="45"/>
      <c r="C53" s="46"/>
      <c r="D53" s="47"/>
      <c r="E53" s="48"/>
      <c r="F53" s="47"/>
      <c r="G53" s="48"/>
      <c r="H53" s="49"/>
      <c r="I53" s="50"/>
      <c r="J53" s="27" t="str">
        <f>IF(I53&lt;&gt;"",DATEDIF(I53,マスタ!$B$1,"Y"),"")</f>
        <v/>
      </c>
      <c r="K53" s="51" t="str">
        <f>IFERROR(VLOOKUP(J53,マスタ!$A$4:$C$17,3,TRUE),"")</f>
        <v/>
      </c>
      <c r="L53" s="52" t="str">
        <f t="shared" si="1"/>
        <v xml:space="preserve"> </v>
      </c>
      <c r="M53" s="53"/>
      <c r="N53" s="54"/>
      <c r="O53" s="54"/>
      <c r="P53" s="53"/>
      <c r="Q53" s="54"/>
      <c r="R53" s="55"/>
      <c r="S53" s="53"/>
      <c r="T53" s="54"/>
      <c r="U53" s="55"/>
      <c r="V53" s="53"/>
      <c r="W53" s="54"/>
      <c r="X53" s="55"/>
      <c r="Y53" s="53"/>
      <c r="Z53" s="55"/>
      <c r="AA53" s="44">
        <f t="shared" si="2"/>
        <v>0</v>
      </c>
    </row>
    <row r="54" spans="1:27" ht="32" customHeight="1">
      <c r="A54" s="21">
        <v>49</v>
      </c>
      <c r="B54" s="45"/>
      <c r="C54" s="46"/>
      <c r="D54" s="47"/>
      <c r="E54" s="48"/>
      <c r="F54" s="47"/>
      <c r="G54" s="48"/>
      <c r="H54" s="49"/>
      <c r="I54" s="50"/>
      <c r="J54" s="27" t="str">
        <f>IF(I54&lt;&gt;"",DATEDIF(I54,マスタ!$B$1,"Y"),"")</f>
        <v/>
      </c>
      <c r="K54" s="51" t="str">
        <f>IFERROR(VLOOKUP(J54,マスタ!$A$4:$C$17,3,TRUE),"")</f>
        <v/>
      </c>
      <c r="L54" s="52" t="str">
        <f t="shared" si="1"/>
        <v xml:space="preserve"> </v>
      </c>
      <c r="M54" s="53"/>
      <c r="N54" s="54"/>
      <c r="O54" s="54"/>
      <c r="P54" s="53"/>
      <c r="Q54" s="54"/>
      <c r="R54" s="55"/>
      <c r="S54" s="53"/>
      <c r="T54" s="54"/>
      <c r="U54" s="55"/>
      <c r="V54" s="53"/>
      <c r="W54" s="54"/>
      <c r="X54" s="55"/>
      <c r="Y54" s="53"/>
      <c r="Z54" s="55"/>
      <c r="AA54" s="44">
        <f t="shared" si="2"/>
        <v>0</v>
      </c>
    </row>
    <row r="55" spans="1:27" ht="32" customHeight="1">
      <c r="A55" s="21">
        <v>50</v>
      </c>
      <c r="B55" s="45"/>
      <c r="C55" s="46"/>
      <c r="D55" s="47"/>
      <c r="E55" s="48"/>
      <c r="F55" s="47"/>
      <c r="G55" s="48"/>
      <c r="H55" s="49"/>
      <c r="I55" s="50"/>
      <c r="J55" s="27" t="str">
        <f>IF(I55&lt;&gt;"",DATEDIF(I55,マスタ!$B$1,"Y"),"")</f>
        <v/>
      </c>
      <c r="K55" s="51" t="str">
        <f>IFERROR(VLOOKUP(J55,マスタ!$A$4:$C$17,3,TRUE),"")</f>
        <v/>
      </c>
      <c r="L55" s="52" t="str">
        <f t="shared" si="1"/>
        <v xml:space="preserve"> </v>
      </c>
      <c r="M55" s="53"/>
      <c r="N55" s="54"/>
      <c r="O55" s="54"/>
      <c r="P55" s="53"/>
      <c r="Q55" s="54"/>
      <c r="R55" s="55"/>
      <c r="S55" s="53"/>
      <c r="T55" s="54"/>
      <c r="U55" s="55"/>
      <c r="V55" s="53"/>
      <c r="W55" s="54"/>
      <c r="X55" s="55"/>
      <c r="Y55" s="53"/>
      <c r="Z55" s="55"/>
      <c r="AA55" s="44">
        <f t="shared" si="2"/>
        <v>0</v>
      </c>
    </row>
    <row r="56" spans="1:27" ht="32" customHeight="1">
      <c r="A56" s="21">
        <v>51</v>
      </c>
      <c r="B56" s="45"/>
      <c r="C56" s="46"/>
      <c r="D56" s="47"/>
      <c r="E56" s="48"/>
      <c r="F56" s="47"/>
      <c r="G56" s="48"/>
      <c r="H56" s="49"/>
      <c r="I56" s="50"/>
      <c r="J56" s="27" t="str">
        <f>IF(I56&lt;&gt;"",DATEDIF(I56,マスタ!$B$1,"Y"),"")</f>
        <v/>
      </c>
      <c r="K56" s="51" t="str">
        <f>IFERROR(VLOOKUP(J56,マスタ!$A$4:$C$17,3,TRUE),"")</f>
        <v/>
      </c>
      <c r="L56" s="52" t="str">
        <f t="shared" si="1"/>
        <v xml:space="preserve"> </v>
      </c>
      <c r="M56" s="53"/>
      <c r="N56" s="54"/>
      <c r="O56" s="54"/>
      <c r="P56" s="53"/>
      <c r="Q56" s="54"/>
      <c r="R56" s="55"/>
      <c r="S56" s="53"/>
      <c r="T56" s="54"/>
      <c r="U56" s="55"/>
      <c r="V56" s="53"/>
      <c r="W56" s="54"/>
      <c r="X56" s="55"/>
      <c r="Y56" s="53"/>
      <c r="Z56" s="55"/>
      <c r="AA56" s="44">
        <f t="shared" si="2"/>
        <v>0</v>
      </c>
    </row>
    <row r="57" spans="1:27" ht="32" customHeight="1">
      <c r="A57" s="21">
        <v>52</v>
      </c>
      <c r="B57" s="45"/>
      <c r="C57" s="46"/>
      <c r="D57" s="47"/>
      <c r="E57" s="48"/>
      <c r="F57" s="47"/>
      <c r="G57" s="48"/>
      <c r="H57" s="49"/>
      <c r="I57" s="50"/>
      <c r="J57" s="27" t="str">
        <f>IF(I57&lt;&gt;"",DATEDIF(I57,マスタ!$B$1,"Y"),"")</f>
        <v/>
      </c>
      <c r="K57" s="51" t="str">
        <f>IFERROR(VLOOKUP(J57,マスタ!$A$4:$C$17,3,TRUE),"")</f>
        <v/>
      </c>
      <c r="L57" s="52" t="str">
        <f t="shared" si="1"/>
        <v xml:space="preserve"> </v>
      </c>
      <c r="M57" s="53"/>
      <c r="N57" s="54"/>
      <c r="O57" s="54"/>
      <c r="P57" s="53"/>
      <c r="Q57" s="54"/>
      <c r="R57" s="55"/>
      <c r="S57" s="53"/>
      <c r="T57" s="54"/>
      <c r="U57" s="55"/>
      <c r="V57" s="53"/>
      <c r="W57" s="54"/>
      <c r="X57" s="55"/>
      <c r="Y57" s="53"/>
      <c r="Z57" s="55"/>
      <c r="AA57" s="44">
        <f t="shared" si="2"/>
        <v>0</v>
      </c>
    </row>
    <row r="58" spans="1:27" ht="32" customHeight="1">
      <c r="A58" s="21">
        <v>53</v>
      </c>
      <c r="B58" s="45"/>
      <c r="C58" s="46"/>
      <c r="D58" s="47"/>
      <c r="E58" s="48"/>
      <c r="F58" s="47"/>
      <c r="G58" s="48"/>
      <c r="H58" s="49"/>
      <c r="I58" s="50"/>
      <c r="J58" s="27" t="str">
        <f>IF(I58&lt;&gt;"",DATEDIF(I58,マスタ!$B$1,"Y"),"")</f>
        <v/>
      </c>
      <c r="K58" s="51" t="str">
        <f>IFERROR(VLOOKUP(J58,マスタ!$A$4:$C$17,3,TRUE),"")</f>
        <v/>
      </c>
      <c r="L58" s="52" t="str">
        <f t="shared" si="1"/>
        <v xml:space="preserve"> </v>
      </c>
      <c r="M58" s="53"/>
      <c r="N58" s="54"/>
      <c r="O58" s="54"/>
      <c r="P58" s="53"/>
      <c r="Q58" s="54"/>
      <c r="R58" s="55"/>
      <c r="S58" s="53"/>
      <c r="T58" s="54"/>
      <c r="U58" s="55"/>
      <c r="V58" s="53"/>
      <c r="W58" s="54"/>
      <c r="X58" s="55"/>
      <c r="Y58" s="53"/>
      <c r="Z58" s="55"/>
      <c r="AA58" s="44">
        <f t="shared" si="2"/>
        <v>0</v>
      </c>
    </row>
    <row r="59" spans="1:27" ht="32" customHeight="1">
      <c r="A59" s="21">
        <v>54</v>
      </c>
      <c r="B59" s="45"/>
      <c r="C59" s="46"/>
      <c r="D59" s="47"/>
      <c r="E59" s="48"/>
      <c r="F59" s="47"/>
      <c r="G59" s="48"/>
      <c r="H59" s="49"/>
      <c r="I59" s="50"/>
      <c r="J59" s="27" t="str">
        <f>IF(I59&lt;&gt;"",DATEDIF(I59,マスタ!$B$1,"Y"),"")</f>
        <v/>
      </c>
      <c r="K59" s="51" t="str">
        <f>IFERROR(VLOOKUP(J59,マスタ!$A$4:$C$17,3,TRUE),"")</f>
        <v/>
      </c>
      <c r="L59" s="52" t="str">
        <f t="shared" si="1"/>
        <v xml:space="preserve"> </v>
      </c>
      <c r="M59" s="53"/>
      <c r="N59" s="54"/>
      <c r="O59" s="54"/>
      <c r="P59" s="53"/>
      <c r="Q59" s="54"/>
      <c r="R59" s="55"/>
      <c r="S59" s="53"/>
      <c r="T59" s="54"/>
      <c r="U59" s="55"/>
      <c r="V59" s="53"/>
      <c r="W59" s="54"/>
      <c r="X59" s="55"/>
      <c r="Y59" s="53"/>
      <c r="Z59" s="55"/>
      <c r="AA59" s="44">
        <f t="shared" si="2"/>
        <v>0</v>
      </c>
    </row>
    <row r="60" spans="1:27" ht="32" customHeight="1">
      <c r="A60" s="21">
        <v>55</v>
      </c>
      <c r="B60" s="45"/>
      <c r="C60" s="46"/>
      <c r="D60" s="47"/>
      <c r="E60" s="48"/>
      <c r="F60" s="47"/>
      <c r="G60" s="48"/>
      <c r="H60" s="49"/>
      <c r="I60" s="50"/>
      <c r="J60" s="27" t="str">
        <f>IF(I60&lt;&gt;"",DATEDIF(I60,マスタ!$B$1,"Y"),"")</f>
        <v/>
      </c>
      <c r="K60" s="51" t="str">
        <f>IFERROR(VLOOKUP(J60,マスタ!$A$4:$C$17,3,TRUE),"")</f>
        <v/>
      </c>
      <c r="L60" s="52" t="str">
        <f t="shared" si="1"/>
        <v xml:space="preserve"> </v>
      </c>
      <c r="M60" s="53"/>
      <c r="N60" s="54"/>
      <c r="O60" s="54"/>
      <c r="P60" s="53"/>
      <c r="Q60" s="54"/>
      <c r="R60" s="55"/>
      <c r="S60" s="53"/>
      <c r="T60" s="54"/>
      <c r="U60" s="55"/>
      <c r="V60" s="53"/>
      <c r="W60" s="54"/>
      <c r="X60" s="55"/>
      <c r="Y60" s="53"/>
      <c r="Z60" s="55"/>
      <c r="AA60" s="44">
        <f t="shared" si="2"/>
        <v>0</v>
      </c>
    </row>
    <row r="61" spans="1:27" ht="32" customHeight="1">
      <c r="A61" s="21">
        <v>56</v>
      </c>
      <c r="B61" s="45"/>
      <c r="C61" s="46"/>
      <c r="D61" s="47"/>
      <c r="E61" s="48"/>
      <c r="F61" s="47"/>
      <c r="G61" s="48"/>
      <c r="H61" s="49"/>
      <c r="I61" s="50"/>
      <c r="J61" s="27" t="str">
        <f>IF(I61&lt;&gt;"",DATEDIF(I61,マスタ!$B$1,"Y"),"")</f>
        <v/>
      </c>
      <c r="K61" s="51" t="str">
        <f>IFERROR(VLOOKUP(J61,マスタ!$A$4:$C$17,3,TRUE),"")</f>
        <v/>
      </c>
      <c r="L61" s="52" t="str">
        <f t="shared" si="1"/>
        <v xml:space="preserve"> </v>
      </c>
      <c r="M61" s="53"/>
      <c r="N61" s="54"/>
      <c r="O61" s="54"/>
      <c r="P61" s="53"/>
      <c r="Q61" s="54"/>
      <c r="R61" s="55"/>
      <c r="S61" s="53"/>
      <c r="T61" s="54"/>
      <c r="U61" s="55"/>
      <c r="V61" s="53"/>
      <c r="W61" s="54"/>
      <c r="X61" s="55"/>
      <c r="Y61" s="53"/>
      <c r="Z61" s="55"/>
      <c r="AA61" s="44">
        <f t="shared" si="2"/>
        <v>0</v>
      </c>
    </row>
    <row r="62" spans="1:27" ht="32" customHeight="1">
      <c r="A62" s="21">
        <v>57</v>
      </c>
      <c r="B62" s="45"/>
      <c r="C62" s="46"/>
      <c r="D62" s="47"/>
      <c r="E62" s="48"/>
      <c r="F62" s="47"/>
      <c r="G62" s="48"/>
      <c r="H62" s="49"/>
      <c r="I62" s="50"/>
      <c r="J62" s="27" t="str">
        <f>IF(I62&lt;&gt;"",DATEDIF(I62,マスタ!$B$1,"Y"),"")</f>
        <v/>
      </c>
      <c r="K62" s="51" t="str">
        <f>IFERROR(VLOOKUP(J62,マスタ!$A$4:$C$17,3,TRUE),"")</f>
        <v/>
      </c>
      <c r="L62" s="52" t="str">
        <f t="shared" si="1"/>
        <v xml:space="preserve"> </v>
      </c>
      <c r="M62" s="53"/>
      <c r="N62" s="54"/>
      <c r="O62" s="54"/>
      <c r="P62" s="53"/>
      <c r="Q62" s="54"/>
      <c r="R62" s="55"/>
      <c r="S62" s="53"/>
      <c r="T62" s="54"/>
      <c r="U62" s="55"/>
      <c r="V62" s="53"/>
      <c r="W62" s="54"/>
      <c r="X62" s="55"/>
      <c r="Y62" s="53"/>
      <c r="Z62" s="55"/>
      <c r="AA62" s="44">
        <f t="shared" si="2"/>
        <v>0</v>
      </c>
    </row>
    <row r="63" spans="1:27" ht="32" customHeight="1">
      <c r="A63" s="21">
        <v>58</v>
      </c>
      <c r="B63" s="45"/>
      <c r="C63" s="46"/>
      <c r="D63" s="47"/>
      <c r="E63" s="48"/>
      <c r="F63" s="47"/>
      <c r="G63" s="48"/>
      <c r="H63" s="49"/>
      <c r="I63" s="50"/>
      <c r="J63" s="27" t="str">
        <f>IF(I63&lt;&gt;"",DATEDIF(I63,マスタ!$B$1,"Y"),"")</f>
        <v/>
      </c>
      <c r="K63" s="51" t="str">
        <f>IFERROR(VLOOKUP(J63,マスタ!$A$4:$C$17,3,TRUE),"")</f>
        <v/>
      </c>
      <c r="L63" s="52" t="str">
        <f t="shared" si="1"/>
        <v xml:space="preserve"> </v>
      </c>
      <c r="M63" s="53"/>
      <c r="N63" s="54"/>
      <c r="O63" s="54"/>
      <c r="P63" s="53"/>
      <c r="Q63" s="54"/>
      <c r="R63" s="55"/>
      <c r="S63" s="53"/>
      <c r="T63" s="54"/>
      <c r="U63" s="55"/>
      <c r="V63" s="53"/>
      <c r="W63" s="54"/>
      <c r="X63" s="55"/>
      <c r="Y63" s="53"/>
      <c r="Z63" s="55"/>
      <c r="AA63" s="44">
        <f t="shared" si="2"/>
        <v>0</v>
      </c>
    </row>
    <row r="64" spans="1:27" ht="32" customHeight="1">
      <c r="A64" s="21">
        <v>59</v>
      </c>
      <c r="B64" s="45"/>
      <c r="C64" s="46"/>
      <c r="D64" s="47"/>
      <c r="E64" s="48"/>
      <c r="F64" s="47"/>
      <c r="G64" s="48"/>
      <c r="H64" s="49"/>
      <c r="I64" s="50"/>
      <c r="J64" s="27" t="str">
        <f>IF(I64&lt;&gt;"",DATEDIF(I64,マスタ!$B$1,"Y"),"")</f>
        <v/>
      </c>
      <c r="K64" s="51" t="str">
        <f>IFERROR(VLOOKUP(J64,マスタ!$A$4:$C$17,3,TRUE),"")</f>
        <v/>
      </c>
      <c r="L64" s="52" t="str">
        <f t="shared" si="1"/>
        <v xml:space="preserve"> </v>
      </c>
      <c r="M64" s="53"/>
      <c r="N64" s="54"/>
      <c r="O64" s="54"/>
      <c r="P64" s="53"/>
      <c r="Q64" s="54"/>
      <c r="R64" s="55"/>
      <c r="S64" s="53"/>
      <c r="T64" s="54"/>
      <c r="U64" s="55"/>
      <c r="V64" s="53"/>
      <c r="W64" s="54"/>
      <c r="X64" s="55"/>
      <c r="Y64" s="53"/>
      <c r="Z64" s="55"/>
      <c r="AA64" s="44">
        <f t="shared" si="2"/>
        <v>0</v>
      </c>
    </row>
    <row r="65" spans="1:27" ht="32" customHeight="1">
      <c r="A65" s="21">
        <v>60</v>
      </c>
      <c r="B65" s="45"/>
      <c r="C65" s="46"/>
      <c r="D65" s="47"/>
      <c r="E65" s="48"/>
      <c r="F65" s="47"/>
      <c r="G65" s="48"/>
      <c r="H65" s="49"/>
      <c r="I65" s="50"/>
      <c r="J65" s="27" t="str">
        <f>IF(I65&lt;&gt;"",DATEDIF(I65,マスタ!$B$1,"Y"),"")</f>
        <v/>
      </c>
      <c r="K65" s="51" t="str">
        <f>IFERROR(VLOOKUP(J65,マスタ!$A$4:$C$17,3,TRUE),"")</f>
        <v/>
      </c>
      <c r="L65" s="52" t="str">
        <f t="shared" si="1"/>
        <v xml:space="preserve"> </v>
      </c>
      <c r="M65" s="53"/>
      <c r="N65" s="54"/>
      <c r="O65" s="54"/>
      <c r="P65" s="53"/>
      <c r="Q65" s="54"/>
      <c r="R65" s="55"/>
      <c r="S65" s="53"/>
      <c r="T65" s="54"/>
      <c r="U65" s="55"/>
      <c r="V65" s="53"/>
      <c r="W65" s="54"/>
      <c r="X65" s="55"/>
      <c r="Y65" s="53"/>
      <c r="Z65" s="55"/>
      <c r="AA65" s="44">
        <f t="shared" si="2"/>
        <v>0</v>
      </c>
    </row>
    <row r="66" spans="1:27" ht="32" customHeight="1">
      <c r="A66" s="21">
        <v>61</v>
      </c>
      <c r="B66" s="45"/>
      <c r="C66" s="46"/>
      <c r="D66" s="47"/>
      <c r="E66" s="48"/>
      <c r="F66" s="47"/>
      <c r="G66" s="48"/>
      <c r="H66" s="49"/>
      <c r="I66" s="50"/>
      <c r="J66" s="27" t="str">
        <f>IF(I66&lt;&gt;"",DATEDIF(I66,マスタ!$B$1,"Y"),"")</f>
        <v/>
      </c>
      <c r="K66" s="51" t="str">
        <f>IFERROR(VLOOKUP(J66,マスタ!$A$4:$C$17,3,TRUE),"")</f>
        <v/>
      </c>
      <c r="L66" s="52" t="str">
        <f t="shared" si="1"/>
        <v xml:space="preserve"> </v>
      </c>
      <c r="M66" s="53"/>
      <c r="N66" s="54"/>
      <c r="O66" s="54"/>
      <c r="P66" s="53"/>
      <c r="Q66" s="54"/>
      <c r="R66" s="55"/>
      <c r="S66" s="53"/>
      <c r="T66" s="54"/>
      <c r="U66" s="55"/>
      <c r="V66" s="53"/>
      <c r="W66" s="54"/>
      <c r="X66" s="55"/>
      <c r="Y66" s="53"/>
      <c r="Z66" s="55"/>
      <c r="AA66" s="44">
        <f t="shared" si="2"/>
        <v>0</v>
      </c>
    </row>
    <row r="67" spans="1:27" ht="32" customHeight="1">
      <c r="A67" s="21">
        <v>62</v>
      </c>
      <c r="B67" s="45"/>
      <c r="C67" s="46"/>
      <c r="D67" s="47"/>
      <c r="E67" s="48"/>
      <c r="F67" s="47"/>
      <c r="G67" s="48"/>
      <c r="H67" s="49"/>
      <c r="I67" s="50"/>
      <c r="J67" s="27" t="str">
        <f>IF(I67&lt;&gt;"",DATEDIF(I67,マスタ!$B$1,"Y"),"")</f>
        <v/>
      </c>
      <c r="K67" s="51" t="str">
        <f>IFERROR(VLOOKUP(J67,マスタ!$A$4:$C$17,3,TRUE),"")</f>
        <v/>
      </c>
      <c r="L67" s="52" t="str">
        <f t="shared" si="1"/>
        <v xml:space="preserve"> </v>
      </c>
      <c r="M67" s="53"/>
      <c r="N67" s="54"/>
      <c r="O67" s="54"/>
      <c r="P67" s="53"/>
      <c r="Q67" s="54"/>
      <c r="R67" s="55"/>
      <c r="S67" s="53"/>
      <c r="T67" s="54"/>
      <c r="U67" s="55"/>
      <c r="V67" s="53"/>
      <c r="W67" s="54"/>
      <c r="X67" s="55"/>
      <c r="Y67" s="53"/>
      <c r="Z67" s="55"/>
      <c r="AA67" s="44">
        <f t="shared" si="2"/>
        <v>0</v>
      </c>
    </row>
    <row r="68" spans="1:27" ht="32" customHeight="1">
      <c r="A68" s="21">
        <v>63</v>
      </c>
      <c r="B68" s="45"/>
      <c r="C68" s="46"/>
      <c r="D68" s="47"/>
      <c r="E68" s="48"/>
      <c r="F68" s="47"/>
      <c r="G68" s="48"/>
      <c r="H68" s="49"/>
      <c r="I68" s="50"/>
      <c r="J68" s="27" t="str">
        <f>IF(I68&lt;&gt;"",DATEDIF(I68,マスタ!$B$1,"Y"),"")</f>
        <v/>
      </c>
      <c r="K68" s="51" t="str">
        <f>IFERROR(VLOOKUP(J68,マスタ!$A$4:$C$17,3,TRUE),"")</f>
        <v/>
      </c>
      <c r="L68" s="52" t="str">
        <f t="shared" si="1"/>
        <v xml:space="preserve"> </v>
      </c>
      <c r="M68" s="53"/>
      <c r="N68" s="54"/>
      <c r="O68" s="54"/>
      <c r="P68" s="53"/>
      <c r="Q68" s="54"/>
      <c r="R68" s="55"/>
      <c r="S68" s="53"/>
      <c r="T68" s="54"/>
      <c r="U68" s="55"/>
      <c r="V68" s="53"/>
      <c r="W68" s="54"/>
      <c r="X68" s="55"/>
      <c r="Y68" s="53"/>
      <c r="Z68" s="55"/>
      <c r="AA68" s="44">
        <f t="shared" si="2"/>
        <v>0</v>
      </c>
    </row>
    <row r="69" spans="1:27" ht="32" customHeight="1">
      <c r="A69" s="21">
        <v>64</v>
      </c>
      <c r="B69" s="45"/>
      <c r="C69" s="46"/>
      <c r="D69" s="47"/>
      <c r="E69" s="48"/>
      <c r="F69" s="47"/>
      <c r="G69" s="48"/>
      <c r="H69" s="49"/>
      <c r="I69" s="50"/>
      <c r="J69" s="27" t="str">
        <f>IF(I69&lt;&gt;"",DATEDIF(I69,マスタ!$B$1,"Y"),"")</f>
        <v/>
      </c>
      <c r="K69" s="51" t="str">
        <f>IFERROR(VLOOKUP(J69,マスタ!$A$4:$C$17,3,TRUE),"")</f>
        <v/>
      </c>
      <c r="L69" s="52" t="str">
        <f t="shared" si="1"/>
        <v xml:space="preserve"> </v>
      </c>
      <c r="M69" s="53"/>
      <c r="N69" s="54"/>
      <c r="O69" s="54"/>
      <c r="P69" s="53"/>
      <c r="Q69" s="54"/>
      <c r="R69" s="55"/>
      <c r="S69" s="53"/>
      <c r="T69" s="54"/>
      <c r="U69" s="55"/>
      <c r="V69" s="53"/>
      <c r="W69" s="54"/>
      <c r="X69" s="55"/>
      <c r="Y69" s="53"/>
      <c r="Z69" s="55"/>
      <c r="AA69" s="44">
        <f t="shared" ref="AA69:AA70" si="3">COUNTIF(M69:Z69,"○")</f>
        <v>0</v>
      </c>
    </row>
    <row r="70" spans="1:27" ht="32" customHeight="1">
      <c r="A70" s="21">
        <v>65</v>
      </c>
      <c r="B70" s="45"/>
      <c r="C70" s="46"/>
      <c r="D70" s="47"/>
      <c r="E70" s="48"/>
      <c r="F70" s="47"/>
      <c r="G70" s="48"/>
      <c r="H70" s="49"/>
      <c r="I70" s="50"/>
      <c r="J70" s="27" t="str">
        <f>IF(I70&lt;&gt;"",DATEDIF(I70,マスタ!$B$1,"Y"),"")</f>
        <v/>
      </c>
      <c r="K70" s="51" t="str">
        <f>IFERROR(VLOOKUP(J70,マスタ!$A$4:$C$17,3,TRUE),"")</f>
        <v/>
      </c>
      <c r="L70" s="52" t="str">
        <f t="shared" ref="L70:L104" si="4">D70&amp;" "&amp;E70</f>
        <v xml:space="preserve"> </v>
      </c>
      <c r="M70" s="53"/>
      <c r="N70" s="54"/>
      <c r="O70" s="54"/>
      <c r="P70" s="53"/>
      <c r="Q70" s="54"/>
      <c r="R70" s="55"/>
      <c r="S70" s="53"/>
      <c r="T70" s="54"/>
      <c r="U70" s="55"/>
      <c r="V70" s="53"/>
      <c r="W70" s="54"/>
      <c r="X70" s="55"/>
      <c r="Y70" s="53"/>
      <c r="Z70" s="55"/>
      <c r="AA70" s="44">
        <f t="shared" si="3"/>
        <v>0</v>
      </c>
    </row>
    <row r="71" spans="1:27" ht="32" customHeight="1">
      <c r="A71" s="21">
        <v>66</v>
      </c>
      <c r="B71" s="45"/>
      <c r="C71" s="46"/>
      <c r="D71" s="47"/>
      <c r="E71" s="48"/>
      <c r="F71" s="47"/>
      <c r="G71" s="48"/>
      <c r="H71" s="49"/>
      <c r="I71" s="50"/>
      <c r="J71" s="27" t="str">
        <f>IF(I71&lt;&gt;"",DATEDIF(I71,マスタ!$B$1,"Y"),"")</f>
        <v/>
      </c>
      <c r="K71" s="51" t="str">
        <f>IFERROR(VLOOKUP(J71,マスタ!$A$4:$C$17,3,TRUE),"")</f>
        <v/>
      </c>
      <c r="L71" s="52" t="str">
        <f t="shared" si="4"/>
        <v xml:space="preserve"> </v>
      </c>
      <c r="M71" s="53"/>
      <c r="N71" s="54"/>
      <c r="O71" s="54"/>
      <c r="P71" s="53"/>
      <c r="Q71" s="54"/>
      <c r="R71" s="55"/>
      <c r="S71" s="53"/>
      <c r="T71" s="54"/>
      <c r="U71" s="55"/>
      <c r="V71" s="53"/>
      <c r="W71" s="54"/>
      <c r="X71" s="55"/>
      <c r="Y71" s="53"/>
      <c r="Z71" s="55"/>
      <c r="AA71" s="44">
        <f t="shared" ref="AA71:AA104" si="5">COUNTIF(M71:Z71,"○")</f>
        <v>0</v>
      </c>
    </row>
    <row r="72" spans="1:27" ht="32" customHeight="1">
      <c r="A72" s="21">
        <v>67</v>
      </c>
      <c r="B72" s="45"/>
      <c r="C72" s="46"/>
      <c r="D72" s="47"/>
      <c r="E72" s="48"/>
      <c r="F72" s="47"/>
      <c r="G72" s="48"/>
      <c r="H72" s="49"/>
      <c r="I72" s="50"/>
      <c r="J72" s="27" t="str">
        <f>IF(I72&lt;&gt;"",DATEDIF(I72,マスタ!$B$1,"Y"),"")</f>
        <v/>
      </c>
      <c r="K72" s="51" t="str">
        <f>IFERROR(VLOOKUP(J72,マスタ!$A$4:$C$17,3,TRUE),"")</f>
        <v/>
      </c>
      <c r="L72" s="52" t="str">
        <f t="shared" si="4"/>
        <v xml:space="preserve"> </v>
      </c>
      <c r="M72" s="53"/>
      <c r="N72" s="54"/>
      <c r="O72" s="54"/>
      <c r="P72" s="53"/>
      <c r="Q72" s="54"/>
      <c r="R72" s="55"/>
      <c r="S72" s="53"/>
      <c r="T72" s="54"/>
      <c r="U72" s="55"/>
      <c r="V72" s="53"/>
      <c r="W72" s="54"/>
      <c r="X72" s="55"/>
      <c r="Y72" s="53"/>
      <c r="Z72" s="55"/>
      <c r="AA72" s="44">
        <f t="shared" si="5"/>
        <v>0</v>
      </c>
    </row>
    <row r="73" spans="1:27" ht="32" customHeight="1">
      <c r="A73" s="21">
        <v>68</v>
      </c>
      <c r="B73" s="45"/>
      <c r="C73" s="46"/>
      <c r="D73" s="47"/>
      <c r="E73" s="48"/>
      <c r="F73" s="47"/>
      <c r="G73" s="48"/>
      <c r="H73" s="49"/>
      <c r="I73" s="50"/>
      <c r="J73" s="27" t="str">
        <f>IF(I73&lt;&gt;"",DATEDIF(I73,マスタ!$B$1,"Y"),"")</f>
        <v/>
      </c>
      <c r="K73" s="51" t="str">
        <f>IFERROR(VLOOKUP(J73,マスタ!$A$4:$C$17,3,TRUE),"")</f>
        <v/>
      </c>
      <c r="L73" s="52" t="str">
        <f t="shared" si="4"/>
        <v xml:space="preserve"> </v>
      </c>
      <c r="M73" s="53"/>
      <c r="N73" s="54"/>
      <c r="O73" s="54"/>
      <c r="P73" s="53"/>
      <c r="Q73" s="54"/>
      <c r="R73" s="55"/>
      <c r="S73" s="53"/>
      <c r="T73" s="54"/>
      <c r="U73" s="55"/>
      <c r="V73" s="53"/>
      <c r="W73" s="54"/>
      <c r="X73" s="55"/>
      <c r="Y73" s="53"/>
      <c r="Z73" s="55"/>
      <c r="AA73" s="44">
        <f t="shared" si="5"/>
        <v>0</v>
      </c>
    </row>
    <row r="74" spans="1:27" ht="32" customHeight="1">
      <c r="A74" s="21">
        <v>69</v>
      </c>
      <c r="B74" s="45"/>
      <c r="C74" s="46"/>
      <c r="D74" s="47"/>
      <c r="E74" s="48"/>
      <c r="F74" s="47"/>
      <c r="G74" s="48"/>
      <c r="H74" s="49"/>
      <c r="I74" s="50"/>
      <c r="J74" s="27" t="str">
        <f>IF(I74&lt;&gt;"",DATEDIF(I74,マスタ!$B$1,"Y"),"")</f>
        <v/>
      </c>
      <c r="K74" s="51" t="str">
        <f>IFERROR(VLOOKUP(J74,マスタ!$A$4:$C$17,3,TRUE),"")</f>
        <v/>
      </c>
      <c r="L74" s="52" t="str">
        <f t="shared" si="4"/>
        <v xml:space="preserve"> </v>
      </c>
      <c r="M74" s="53"/>
      <c r="N74" s="54"/>
      <c r="O74" s="54"/>
      <c r="P74" s="53"/>
      <c r="Q74" s="54"/>
      <c r="R74" s="55"/>
      <c r="S74" s="53"/>
      <c r="T74" s="54"/>
      <c r="U74" s="55"/>
      <c r="V74" s="53"/>
      <c r="W74" s="54"/>
      <c r="X74" s="55"/>
      <c r="Y74" s="53"/>
      <c r="Z74" s="55"/>
      <c r="AA74" s="44">
        <f t="shared" si="5"/>
        <v>0</v>
      </c>
    </row>
    <row r="75" spans="1:27" ht="32" customHeight="1">
      <c r="A75" s="21">
        <v>70</v>
      </c>
      <c r="B75" s="45"/>
      <c r="C75" s="46"/>
      <c r="D75" s="47"/>
      <c r="E75" s="48"/>
      <c r="F75" s="47"/>
      <c r="G75" s="48"/>
      <c r="H75" s="49"/>
      <c r="I75" s="50"/>
      <c r="J75" s="27" t="str">
        <f>IF(I75&lt;&gt;"",DATEDIF(I75,マスタ!$B$1,"Y"),"")</f>
        <v/>
      </c>
      <c r="K75" s="51" t="str">
        <f>IFERROR(VLOOKUP(J75,マスタ!$A$4:$C$17,3,TRUE),"")</f>
        <v/>
      </c>
      <c r="L75" s="52" t="str">
        <f t="shared" si="4"/>
        <v xml:space="preserve"> </v>
      </c>
      <c r="M75" s="53"/>
      <c r="N75" s="54"/>
      <c r="O75" s="54"/>
      <c r="P75" s="53"/>
      <c r="Q75" s="54"/>
      <c r="R75" s="55"/>
      <c r="S75" s="53"/>
      <c r="T75" s="54"/>
      <c r="U75" s="55"/>
      <c r="V75" s="53"/>
      <c r="W75" s="54"/>
      <c r="X75" s="55"/>
      <c r="Y75" s="53"/>
      <c r="Z75" s="55"/>
      <c r="AA75" s="44">
        <f t="shared" si="5"/>
        <v>0</v>
      </c>
    </row>
    <row r="76" spans="1:27" ht="32" customHeight="1">
      <c r="A76" s="21">
        <v>71</v>
      </c>
      <c r="B76" s="45"/>
      <c r="C76" s="46"/>
      <c r="D76" s="47"/>
      <c r="E76" s="48"/>
      <c r="F76" s="47"/>
      <c r="G76" s="48"/>
      <c r="H76" s="49"/>
      <c r="I76" s="50"/>
      <c r="J76" s="27" t="str">
        <f>IF(I76&lt;&gt;"",DATEDIF(I76,マスタ!$B$1,"Y"),"")</f>
        <v/>
      </c>
      <c r="K76" s="51" t="str">
        <f>IFERROR(VLOOKUP(J76,マスタ!$A$4:$C$17,3,TRUE),"")</f>
        <v/>
      </c>
      <c r="L76" s="52" t="str">
        <f t="shared" si="4"/>
        <v xml:space="preserve"> </v>
      </c>
      <c r="M76" s="53"/>
      <c r="N76" s="54"/>
      <c r="O76" s="54"/>
      <c r="P76" s="53"/>
      <c r="Q76" s="54"/>
      <c r="R76" s="55"/>
      <c r="S76" s="53"/>
      <c r="T76" s="54"/>
      <c r="U76" s="55"/>
      <c r="V76" s="53"/>
      <c r="W76" s="54"/>
      <c r="X76" s="55"/>
      <c r="Y76" s="53"/>
      <c r="Z76" s="55"/>
      <c r="AA76" s="44">
        <f t="shared" si="5"/>
        <v>0</v>
      </c>
    </row>
    <row r="77" spans="1:27" ht="32" customHeight="1">
      <c r="A77" s="21">
        <v>72</v>
      </c>
      <c r="B77" s="45"/>
      <c r="C77" s="46"/>
      <c r="D77" s="47"/>
      <c r="E77" s="48"/>
      <c r="F77" s="47"/>
      <c r="G77" s="48"/>
      <c r="H77" s="49"/>
      <c r="I77" s="50"/>
      <c r="J77" s="27" t="str">
        <f>IF(I77&lt;&gt;"",DATEDIF(I77,マスタ!$B$1,"Y"),"")</f>
        <v/>
      </c>
      <c r="K77" s="51" t="str">
        <f>IFERROR(VLOOKUP(J77,マスタ!$A$4:$C$17,3,TRUE),"")</f>
        <v/>
      </c>
      <c r="L77" s="52" t="str">
        <f t="shared" si="4"/>
        <v xml:space="preserve"> </v>
      </c>
      <c r="M77" s="53"/>
      <c r="N77" s="54"/>
      <c r="O77" s="54"/>
      <c r="P77" s="53"/>
      <c r="Q77" s="54"/>
      <c r="R77" s="55"/>
      <c r="S77" s="53"/>
      <c r="T77" s="54"/>
      <c r="U77" s="55"/>
      <c r="V77" s="53"/>
      <c r="W77" s="54"/>
      <c r="X77" s="55"/>
      <c r="Y77" s="53"/>
      <c r="Z77" s="55"/>
      <c r="AA77" s="44">
        <f t="shared" si="5"/>
        <v>0</v>
      </c>
    </row>
    <row r="78" spans="1:27" ht="32" customHeight="1">
      <c r="A78" s="21">
        <v>73</v>
      </c>
      <c r="B78" s="45"/>
      <c r="C78" s="46"/>
      <c r="D78" s="47"/>
      <c r="E78" s="48"/>
      <c r="F78" s="47"/>
      <c r="G78" s="48"/>
      <c r="H78" s="49"/>
      <c r="I78" s="50"/>
      <c r="J78" s="27" t="str">
        <f>IF(I78&lt;&gt;"",DATEDIF(I78,マスタ!$B$1,"Y"),"")</f>
        <v/>
      </c>
      <c r="K78" s="51" t="str">
        <f>IFERROR(VLOOKUP(J78,マスタ!$A$4:$C$17,3,TRUE),"")</f>
        <v/>
      </c>
      <c r="L78" s="52" t="str">
        <f t="shared" si="4"/>
        <v xml:space="preserve"> </v>
      </c>
      <c r="M78" s="53"/>
      <c r="N78" s="54"/>
      <c r="O78" s="54"/>
      <c r="P78" s="53"/>
      <c r="Q78" s="54"/>
      <c r="R78" s="55"/>
      <c r="S78" s="53"/>
      <c r="T78" s="54"/>
      <c r="U78" s="55"/>
      <c r="V78" s="53"/>
      <c r="W78" s="54"/>
      <c r="X78" s="55"/>
      <c r="Y78" s="53"/>
      <c r="Z78" s="55"/>
      <c r="AA78" s="44">
        <f t="shared" si="5"/>
        <v>0</v>
      </c>
    </row>
    <row r="79" spans="1:27" ht="32" customHeight="1">
      <c r="A79" s="21">
        <v>74</v>
      </c>
      <c r="B79" s="45"/>
      <c r="C79" s="46"/>
      <c r="D79" s="47"/>
      <c r="E79" s="48"/>
      <c r="F79" s="47"/>
      <c r="G79" s="48"/>
      <c r="H79" s="49"/>
      <c r="I79" s="50"/>
      <c r="J79" s="27" t="str">
        <f>IF(I79&lt;&gt;"",DATEDIF(I79,マスタ!$B$1,"Y"),"")</f>
        <v/>
      </c>
      <c r="K79" s="51" t="str">
        <f>IFERROR(VLOOKUP(J79,マスタ!$A$4:$C$17,3,TRUE),"")</f>
        <v/>
      </c>
      <c r="L79" s="52" t="str">
        <f t="shared" si="4"/>
        <v xml:space="preserve"> </v>
      </c>
      <c r="M79" s="53"/>
      <c r="N79" s="54"/>
      <c r="O79" s="54"/>
      <c r="P79" s="53"/>
      <c r="Q79" s="54"/>
      <c r="R79" s="55"/>
      <c r="S79" s="53"/>
      <c r="T79" s="54"/>
      <c r="U79" s="55"/>
      <c r="V79" s="53"/>
      <c r="W79" s="54"/>
      <c r="X79" s="55"/>
      <c r="Y79" s="53"/>
      <c r="Z79" s="55"/>
      <c r="AA79" s="44">
        <f t="shared" si="5"/>
        <v>0</v>
      </c>
    </row>
    <row r="80" spans="1:27" ht="32" customHeight="1">
      <c r="A80" s="21">
        <v>75</v>
      </c>
      <c r="B80" s="45"/>
      <c r="C80" s="46"/>
      <c r="D80" s="47"/>
      <c r="E80" s="48"/>
      <c r="F80" s="47"/>
      <c r="G80" s="48"/>
      <c r="H80" s="49"/>
      <c r="I80" s="50"/>
      <c r="J80" s="27" t="str">
        <f>IF(I80&lt;&gt;"",DATEDIF(I80,マスタ!$B$1,"Y"),"")</f>
        <v/>
      </c>
      <c r="K80" s="51" t="str">
        <f>IFERROR(VLOOKUP(J80,マスタ!$A$4:$C$17,3,TRUE),"")</f>
        <v/>
      </c>
      <c r="L80" s="52" t="str">
        <f t="shared" si="4"/>
        <v xml:space="preserve"> </v>
      </c>
      <c r="M80" s="53"/>
      <c r="N80" s="54"/>
      <c r="O80" s="54"/>
      <c r="P80" s="53"/>
      <c r="Q80" s="54"/>
      <c r="R80" s="55"/>
      <c r="S80" s="53"/>
      <c r="T80" s="54"/>
      <c r="U80" s="55"/>
      <c r="V80" s="53"/>
      <c r="W80" s="54"/>
      <c r="X80" s="55"/>
      <c r="Y80" s="53"/>
      <c r="Z80" s="55"/>
      <c r="AA80" s="44">
        <f t="shared" si="5"/>
        <v>0</v>
      </c>
    </row>
    <row r="81" spans="1:27" ht="32" customHeight="1">
      <c r="A81" s="21">
        <v>76</v>
      </c>
      <c r="B81" s="45"/>
      <c r="C81" s="46"/>
      <c r="D81" s="47"/>
      <c r="E81" s="48"/>
      <c r="F81" s="47"/>
      <c r="G81" s="48"/>
      <c r="H81" s="49"/>
      <c r="I81" s="50"/>
      <c r="J81" s="27" t="str">
        <f>IF(I81&lt;&gt;"",DATEDIF(I81,マスタ!$B$1,"Y"),"")</f>
        <v/>
      </c>
      <c r="K81" s="51" t="str">
        <f>IFERROR(VLOOKUP(J81,マスタ!$A$4:$C$17,3,TRUE),"")</f>
        <v/>
      </c>
      <c r="L81" s="52" t="str">
        <f t="shared" si="4"/>
        <v xml:space="preserve"> </v>
      </c>
      <c r="M81" s="53"/>
      <c r="N81" s="54"/>
      <c r="O81" s="54"/>
      <c r="P81" s="53"/>
      <c r="Q81" s="54"/>
      <c r="R81" s="55"/>
      <c r="S81" s="53"/>
      <c r="T81" s="54"/>
      <c r="U81" s="55"/>
      <c r="V81" s="53"/>
      <c r="W81" s="54"/>
      <c r="X81" s="55"/>
      <c r="Y81" s="53"/>
      <c r="Z81" s="55"/>
      <c r="AA81" s="44">
        <f t="shared" si="5"/>
        <v>0</v>
      </c>
    </row>
    <row r="82" spans="1:27" ht="32" customHeight="1">
      <c r="A82" s="21">
        <v>77</v>
      </c>
      <c r="B82" s="45"/>
      <c r="C82" s="46"/>
      <c r="D82" s="47"/>
      <c r="E82" s="48"/>
      <c r="F82" s="47"/>
      <c r="G82" s="48"/>
      <c r="H82" s="49"/>
      <c r="I82" s="50"/>
      <c r="J82" s="27" t="str">
        <f>IF(I82&lt;&gt;"",DATEDIF(I82,マスタ!$B$1,"Y"),"")</f>
        <v/>
      </c>
      <c r="K82" s="51" t="str">
        <f>IFERROR(VLOOKUP(J82,マスタ!$A$4:$C$17,3,TRUE),"")</f>
        <v/>
      </c>
      <c r="L82" s="52" t="str">
        <f t="shared" si="4"/>
        <v xml:space="preserve"> </v>
      </c>
      <c r="M82" s="53"/>
      <c r="N82" s="54"/>
      <c r="O82" s="54"/>
      <c r="P82" s="53"/>
      <c r="Q82" s="54"/>
      <c r="R82" s="55"/>
      <c r="S82" s="53"/>
      <c r="T82" s="54"/>
      <c r="U82" s="55"/>
      <c r="V82" s="53"/>
      <c r="W82" s="54"/>
      <c r="X82" s="55"/>
      <c r="Y82" s="53"/>
      <c r="Z82" s="55"/>
      <c r="AA82" s="44">
        <f t="shared" si="5"/>
        <v>0</v>
      </c>
    </row>
    <row r="83" spans="1:27" ht="32" customHeight="1">
      <c r="A83" s="21">
        <v>78</v>
      </c>
      <c r="B83" s="45"/>
      <c r="C83" s="46"/>
      <c r="D83" s="47"/>
      <c r="E83" s="48"/>
      <c r="F83" s="47"/>
      <c r="G83" s="48"/>
      <c r="H83" s="49"/>
      <c r="I83" s="50"/>
      <c r="J83" s="27" t="str">
        <f>IF(I83&lt;&gt;"",DATEDIF(I83,マスタ!$B$1,"Y"),"")</f>
        <v/>
      </c>
      <c r="K83" s="51" t="str">
        <f>IFERROR(VLOOKUP(J83,マスタ!$A$4:$C$17,3,TRUE),"")</f>
        <v/>
      </c>
      <c r="L83" s="52" t="str">
        <f t="shared" si="4"/>
        <v xml:space="preserve"> </v>
      </c>
      <c r="M83" s="53"/>
      <c r="N83" s="54"/>
      <c r="O83" s="54"/>
      <c r="P83" s="53"/>
      <c r="Q83" s="54"/>
      <c r="R83" s="55"/>
      <c r="S83" s="53"/>
      <c r="T83" s="54"/>
      <c r="U83" s="55"/>
      <c r="V83" s="53"/>
      <c r="W83" s="54"/>
      <c r="X83" s="55"/>
      <c r="Y83" s="53"/>
      <c r="Z83" s="55"/>
      <c r="AA83" s="44">
        <f t="shared" si="5"/>
        <v>0</v>
      </c>
    </row>
    <row r="84" spans="1:27" ht="32" customHeight="1">
      <c r="A84" s="21">
        <v>79</v>
      </c>
      <c r="B84" s="45"/>
      <c r="C84" s="46"/>
      <c r="D84" s="47"/>
      <c r="E84" s="48"/>
      <c r="F84" s="47"/>
      <c r="G84" s="48"/>
      <c r="H84" s="49"/>
      <c r="I84" s="50"/>
      <c r="J84" s="27" t="str">
        <f>IF(I84&lt;&gt;"",DATEDIF(I84,マスタ!$B$1,"Y"),"")</f>
        <v/>
      </c>
      <c r="K84" s="51" t="str">
        <f>IFERROR(VLOOKUP(J84,マスタ!$A$4:$C$17,3,TRUE),"")</f>
        <v/>
      </c>
      <c r="L84" s="52" t="str">
        <f t="shared" si="4"/>
        <v xml:space="preserve"> </v>
      </c>
      <c r="M84" s="53"/>
      <c r="N84" s="54"/>
      <c r="O84" s="54"/>
      <c r="P84" s="53"/>
      <c r="Q84" s="54"/>
      <c r="R84" s="55"/>
      <c r="S84" s="53"/>
      <c r="T84" s="54"/>
      <c r="U84" s="55"/>
      <c r="V84" s="53"/>
      <c r="W84" s="54"/>
      <c r="X84" s="55"/>
      <c r="Y84" s="53"/>
      <c r="Z84" s="55"/>
      <c r="AA84" s="44">
        <f t="shared" si="5"/>
        <v>0</v>
      </c>
    </row>
    <row r="85" spans="1:27" ht="32" customHeight="1">
      <c r="A85" s="21">
        <v>80</v>
      </c>
      <c r="B85" s="45"/>
      <c r="C85" s="46"/>
      <c r="D85" s="47"/>
      <c r="E85" s="48"/>
      <c r="F85" s="47"/>
      <c r="G85" s="48"/>
      <c r="H85" s="49"/>
      <c r="I85" s="50"/>
      <c r="J85" s="27" t="str">
        <f>IF(I85&lt;&gt;"",DATEDIF(I85,マスタ!$B$1,"Y"),"")</f>
        <v/>
      </c>
      <c r="K85" s="51" t="str">
        <f>IFERROR(VLOOKUP(J85,マスタ!$A$4:$C$17,3,TRUE),"")</f>
        <v/>
      </c>
      <c r="L85" s="52" t="str">
        <f t="shared" si="4"/>
        <v xml:space="preserve"> </v>
      </c>
      <c r="M85" s="53"/>
      <c r="N85" s="54"/>
      <c r="O85" s="54"/>
      <c r="P85" s="53"/>
      <c r="Q85" s="54"/>
      <c r="R85" s="55"/>
      <c r="S85" s="53"/>
      <c r="T85" s="54"/>
      <c r="U85" s="55"/>
      <c r="V85" s="53"/>
      <c r="W85" s="54"/>
      <c r="X85" s="55"/>
      <c r="Y85" s="53"/>
      <c r="Z85" s="55"/>
      <c r="AA85" s="44">
        <f t="shared" si="5"/>
        <v>0</v>
      </c>
    </row>
    <row r="86" spans="1:27" ht="32" customHeight="1">
      <c r="A86" s="21">
        <v>81</v>
      </c>
      <c r="B86" s="45"/>
      <c r="C86" s="46"/>
      <c r="D86" s="47"/>
      <c r="E86" s="48"/>
      <c r="F86" s="47"/>
      <c r="G86" s="48"/>
      <c r="H86" s="49"/>
      <c r="I86" s="50"/>
      <c r="J86" s="27" t="str">
        <f>IF(I86&lt;&gt;"",DATEDIF(I86,マスタ!$B$1,"Y"),"")</f>
        <v/>
      </c>
      <c r="K86" s="51" t="str">
        <f>IFERROR(VLOOKUP(J86,マスタ!$A$4:$C$17,3,TRUE),"")</f>
        <v/>
      </c>
      <c r="L86" s="52" t="str">
        <f t="shared" si="4"/>
        <v xml:space="preserve"> </v>
      </c>
      <c r="M86" s="53"/>
      <c r="N86" s="54"/>
      <c r="O86" s="54"/>
      <c r="P86" s="53"/>
      <c r="Q86" s="54"/>
      <c r="R86" s="55"/>
      <c r="S86" s="53"/>
      <c r="T86" s="54"/>
      <c r="U86" s="55"/>
      <c r="V86" s="53"/>
      <c r="W86" s="54"/>
      <c r="X86" s="55"/>
      <c r="Y86" s="53"/>
      <c r="Z86" s="55"/>
      <c r="AA86" s="44">
        <f t="shared" si="5"/>
        <v>0</v>
      </c>
    </row>
    <row r="87" spans="1:27" ht="32" customHeight="1">
      <c r="A87" s="21">
        <v>82</v>
      </c>
      <c r="B87" s="45"/>
      <c r="C87" s="46"/>
      <c r="D87" s="47"/>
      <c r="E87" s="48"/>
      <c r="F87" s="47"/>
      <c r="G87" s="48"/>
      <c r="H87" s="49"/>
      <c r="I87" s="50"/>
      <c r="J87" s="27" t="str">
        <f>IF(I87&lt;&gt;"",DATEDIF(I87,マスタ!$B$1,"Y"),"")</f>
        <v/>
      </c>
      <c r="K87" s="51" t="str">
        <f>IFERROR(VLOOKUP(J87,マスタ!$A$4:$C$17,3,TRUE),"")</f>
        <v/>
      </c>
      <c r="L87" s="52" t="str">
        <f t="shared" si="4"/>
        <v xml:space="preserve"> </v>
      </c>
      <c r="M87" s="53"/>
      <c r="N87" s="54"/>
      <c r="O87" s="54"/>
      <c r="P87" s="53"/>
      <c r="Q87" s="54"/>
      <c r="R87" s="55"/>
      <c r="S87" s="53"/>
      <c r="T87" s="54"/>
      <c r="U87" s="55"/>
      <c r="V87" s="53"/>
      <c r="W87" s="54"/>
      <c r="X87" s="55"/>
      <c r="Y87" s="53"/>
      <c r="Z87" s="55"/>
      <c r="AA87" s="44">
        <f t="shared" si="5"/>
        <v>0</v>
      </c>
    </row>
    <row r="88" spans="1:27" ht="32" customHeight="1">
      <c r="A88" s="21">
        <v>83</v>
      </c>
      <c r="B88" s="45"/>
      <c r="C88" s="46"/>
      <c r="D88" s="47"/>
      <c r="E88" s="48"/>
      <c r="F88" s="47"/>
      <c r="G88" s="48"/>
      <c r="H88" s="49"/>
      <c r="I88" s="50"/>
      <c r="J88" s="27" t="str">
        <f>IF(I88&lt;&gt;"",DATEDIF(I88,マスタ!$B$1,"Y"),"")</f>
        <v/>
      </c>
      <c r="K88" s="51" t="str">
        <f>IFERROR(VLOOKUP(J88,マスタ!$A$4:$C$17,3,TRUE),"")</f>
        <v/>
      </c>
      <c r="L88" s="52" t="str">
        <f t="shared" si="4"/>
        <v xml:space="preserve"> </v>
      </c>
      <c r="M88" s="53"/>
      <c r="N88" s="54"/>
      <c r="O88" s="54"/>
      <c r="P88" s="53"/>
      <c r="Q88" s="54"/>
      <c r="R88" s="55"/>
      <c r="S88" s="53"/>
      <c r="T88" s="54"/>
      <c r="U88" s="55"/>
      <c r="V88" s="53"/>
      <c r="W88" s="54"/>
      <c r="X88" s="55"/>
      <c r="Y88" s="53"/>
      <c r="Z88" s="55"/>
      <c r="AA88" s="44">
        <f t="shared" si="5"/>
        <v>0</v>
      </c>
    </row>
    <row r="89" spans="1:27" ht="32" customHeight="1">
      <c r="A89" s="21">
        <v>84</v>
      </c>
      <c r="B89" s="45"/>
      <c r="C89" s="46"/>
      <c r="D89" s="47"/>
      <c r="E89" s="48"/>
      <c r="F89" s="47"/>
      <c r="G89" s="48"/>
      <c r="H89" s="49"/>
      <c r="I89" s="50"/>
      <c r="J89" s="27" t="str">
        <f>IF(I89&lt;&gt;"",DATEDIF(I89,マスタ!$B$1,"Y"),"")</f>
        <v/>
      </c>
      <c r="K89" s="51" t="str">
        <f>IFERROR(VLOOKUP(J89,マスタ!$A$4:$C$17,3,TRUE),"")</f>
        <v/>
      </c>
      <c r="L89" s="52" t="str">
        <f t="shared" si="4"/>
        <v xml:space="preserve"> </v>
      </c>
      <c r="M89" s="53"/>
      <c r="N89" s="54"/>
      <c r="O89" s="54"/>
      <c r="P89" s="53"/>
      <c r="Q89" s="54"/>
      <c r="R89" s="55"/>
      <c r="S89" s="53"/>
      <c r="T89" s="54"/>
      <c r="U89" s="55"/>
      <c r="V89" s="53"/>
      <c r="W89" s="54"/>
      <c r="X89" s="55"/>
      <c r="Y89" s="53"/>
      <c r="Z89" s="55"/>
      <c r="AA89" s="44">
        <f t="shared" si="5"/>
        <v>0</v>
      </c>
    </row>
    <row r="90" spans="1:27" ht="32" customHeight="1">
      <c r="A90" s="21">
        <v>85</v>
      </c>
      <c r="B90" s="45"/>
      <c r="C90" s="46"/>
      <c r="D90" s="47"/>
      <c r="E90" s="48"/>
      <c r="F90" s="47"/>
      <c r="G90" s="48"/>
      <c r="H90" s="49"/>
      <c r="I90" s="50"/>
      <c r="J90" s="27" t="str">
        <f>IF(I90&lt;&gt;"",DATEDIF(I90,マスタ!$B$1,"Y"),"")</f>
        <v/>
      </c>
      <c r="K90" s="51" t="str">
        <f>IFERROR(VLOOKUP(J90,マスタ!$A$4:$C$17,3,TRUE),"")</f>
        <v/>
      </c>
      <c r="L90" s="52" t="str">
        <f t="shared" si="4"/>
        <v xml:space="preserve"> </v>
      </c>
      <c r="M90" s="53"/>
      <c r="N90" s="54"/>
      <c r="O90" s="54"/>
      <c r="P90" s="53"/>
      <c r="Q90" s="54"/>
      <c r="R90" s="55"/>
      <c r="S90" s="53"/>
      <c r="T90" s="54"/>
      <c r="U90" s="55"/>
      <c r="V90" s="53"/>
      <c r="W90" s="54"/>
      <c r="X90" s="55"/>
      <c r="Y90" s="53"/>
      <c r="Z90" s="55"/>
      <c r="AA90" s="44">
        <f t="shared" si="5"/>
        <v>0</v>
      </c>
    </row>
    <row r="91" spans="1:27" ht="32" customHeight="1">
      <c r="A91" s="21">
        <v>86</v>
      </c>
      <c r="B91" s="45"/>
      <c r="C91" s="46"/>
      <c r="D91" s="47"/>
      <c r="E91" s="48"/>
      <c r="F91" s="47"/>
      <c r="G91" s="48"/>
      <c r="H91" s="49"/>
      <c r="I91" s="50"/>
      <c r="J91" s="27" t="str">
        <f>IF(I91&lt;&gt;"",DATEDIF(I91,マスタ!$B$1,"Y"),"")</f>
        <v/>
      </c>
      <c r="K91" s="51" t="str">
        <f>IFERROR(VLOOKUP(J91,マスタ!$A$4:$C$17,3,TRUE),"")</f>
        <v/>
      </c>
      <c r="L91" s="52" t="str">
        <f t="shared" si="4"/>
        <v xml:space="preserve"> </v>
      </c>
      <c r="M91" s="53"/>
      <c r="N91" s="54"/>
      <c r="O91" s="54"/>
      <c r="P91" s="53"/>
      <c r="Q91" s="54"/>
      <c r="R91" s="55"/>
      <c r="S91" s="53"/>
      <c r="T91" s="54"/>
      <c r="U91" s="55"/>
      <c r="V91" s="53"/>
      <c r="W91" s="54"/>
      <c r="X91" s="55"/>
      <c r="Y91" s="53"/>
      <c r="Z91" s="55"/>
      <c r="AA91" s="44">
        <f t="shared" si="5"/>
        <v>0</v>
      </c>
    </row>
    <row r="92" spans="1:27" ht="32" customHeight="1">
      <c r="A92" s="21">
        <v>87</v>
      </c>
      <c r="B92" s="45"/>
      <c r="C92" s="46"/>
      <c r="D92" s="47"/>
      <c r="E92" s="48"/>
      <c r="F92" s="47"/>
      <c r="G92" s="48"/>
      <c r="H92" s="49"/>
      <c r="I92" s="50"/>
      <c r="J92" s="27" t="str">
        <f>IF(I92&lt;&gt;"",DATEDIF(I92,マスタ!$B$1,"Y"),"")</f>
        <v/>
      </c>
      <c r="K92" s="51" t="str">
        <f>IFERROR(VLOOKUP(J92,マスタ!$A$4:$C$17,3,TRUE),"")</f>
        <v/>
      </c>
      <c r="L92" s="52" t="str">
        <f t="shared" si="4"/>
        <v xml:space="preserve"> </v>
      </c>
      <c r="M92" s="53"/>
      <c r="N92" s="54"/>
      <c r="O92" s="54"/>
      <c r="P92" s="53"/>
      <c r="Q92" s="54"/>
      <c r="R92" s="55"/>
      <c r="S92" s="53"/>
      <c r="T92" s="54"/>
      <c r="U92" s="55"/>
      <c r="V92" s="53"/>
      <c r="W92" s="54"/>
      <c r="X92" s="55"/>
      <c r="Y92" s="53"/>
      <c r="Z92" s="55"/>
      <c r="AA92" s="44">
        <f t="shared" si="5"/>
        <v>0</v>
      </c>
    </row>
    <row r="93" spans="1:27" ht="32" customHeight="1">
      <c r="A93" s="21">
        <v>88</v>
      </c>
      <c r="B93" s="45"/>
      <c r="C93" s="46"/>
      <c r="D93" s="47"/>
      <c r="E93" s="48"/>
      <c r="F93" s="47"/>
      <c r="G93" s="48"/>
      <c r="H93" s="49"/>
      <c r="I93" s="50"/>
      <c r="J93" s="27" t="str">
        <f>IF(I93&lt;&gt;"",DATEDIF(I93,マスタ!$B$1,"Y"),"")</f>
        <v/>
      </c>
      <c r="K93" s="51" t="str">
        <f>IFERROR(VLOOKUP(J93,マスタ!$A$4:$C$17,3,TRUE),"")</f>
        <v/>
      </c>
      <c r="L93" s="52" t="str">
        <f t="shared" si="4"/>
        <v xml:space="preserve"> </v>
      </c>
      <c r="M93" s="53"/>
      <c r="N93" s="54"/>
      <c r="O93" s="54"/>
      <c r="P93" s="53"/>
      <c r="Q93" s="54"/>
      <c r="R93" s="55"/>
      <c r="S93" s="53"/>
      <c r="T93" s="54"/>
      <c r="U93" s="55"/>
      <c r="V93" s="53"/>
      <c r="W93" s="54"/>
      <c r="X93" s="55"/>
      <c r="Y93" s="53"/>
      <c r="Z93" s="55"/>
      <c r="AA93" s="44">
        <f t="shared" si="5"/>
        <v>0</v>
      </c>
    </row>
    <row r="94" spans="1:27" ht="32" customHeight="1">
      <c r="A94" s="21">
        <v>89</v>
      </c>
      <c r="B94" s="45"/>
      <c r="C94" s="46"/>
      <c r="D94" s="47"/>
      <c r="E94" s="48"/>
      <c r="F94" s="47"/>
      <c r="G94" s="48"/>
      <c r="H94" s="49"/>
      <c r="I94" s="50"/>
      <c r="J94" s="27" t="str">
        <f>IF(I94&lt;&gt;"",DATEDIF(I94,マスタ!$B$1,"Y"),"")</f>
        <v/>
      </c>
      <c r="K94" s="51" t="str">
        <f>IFERROR(VLOOKUP(J94,マスタ!$A$4:$C$17,3,TRUE),"")</f>
        <v/>
      </c>
      <c r="L94" s="52" t="str">
        <f t="shared" si="4"/>
        <v xml:space="preserve"> </v>
      </c>
      <c r="M94" s="53"/>
      <c r="N94" s="54"/>
      <c r="O94" s="54"/>
      <c r="P94" s="53"/>
      <c r="Q94" s="54"/>
      <c r="R94" s="55"/>
      <c r="S94" s="53"/>
      <c r="T94" s="54"/>
      <c r="U94" s="55"/>
      <c r="V94" s="53"/>
      <c r="W94" s="54"/>
      <c r="X94" s="55"/>
      <c r="Y94" s="53"/>
      <c r="Z94" s="55"/>
      <c r="AA94" s="44">
        <f t="shared" si="5"/>
        <v>0</v>
      </c>
    </row>
    <row r="95" spans="1:27" ht="32" customHeight="1">
      <c r="A95" s="21">
        <v>90</v>
      </c>
      <c r="B95" s="45"/>
      <c r="C95" s="46"/>
      <c r="D95" s="47"/>
      <c r="E95" s="48"/>
      <c r="F95" s="47"/>
      <c r="G95" s="48"/>
      <c r="H95" s="49"/>
      <c r="I95" s="50"/>
      <c r="J95" s="27" t="str">
        <f>IF(I95&lt;&gt;"",DATEDIF(I95,マスタ!$B$1,"Y"),"")</f>
        <v/>
      </c>
      <c r="K95" s="51" t="str">
        <f>IFERROR(VLOOKUP(J95,マスタ!$A$4:$C$17,3,TRUE),"")</f>
        <v/>
      </c>
      <c r="L95" s="52" t="str">
        <f t="shared" si="4"/>
        <v xml:space="preserve"> </v>
      </c>
      <c r="M95" s="53"/>
      <c r="N95" s="54"/>
      <c r="O95" s="54"/>
      <c r="P95" s="53"/>
      <c r="Q95" s="54"/>
      <c r="R95" s="55"/>
      <c r="S95" s="53"/>
      <c r="T95" s="54"/>
      <c r="U95" s="55"/>
      <c r="V95" s="53"/>
      <c r="W95" s="54"/>
      <c r="X95" s="55"/>
      <c r="Y95" s="53"/>
      <c r="Z95" s="55"/>
      <c r="AA95" s="44">
        <f t="shared" si="5"/>
        <v>0</v>
      </c>
    </row>
    <row r="96" spans="1:27" ht="32" customHeight="1">
      <c r="A96" s="21">
        <v>91</v>
      </c>
      <c r="B96" s="45"/>
      <c r="C96" s="46"/>
      <c r="D96" s="47"/>
      <c r="E96" s="48"/>
      <c r="F96" s="47"/>
      <c r="G96" s="48"/>
      <c r="H96" s="49"/>
      <c r="I96" s="50"/>
      <c r="J96" s="27" t="str">
        <f>IF(I96&lt;&gt;"",DATEDIF(I96,マスタ!$B$1,"Y"),"")</f>
        <v/>
      </c>
      <c r="K96" s="51" t="str">
        <f>IFERROR(VLOOKUP(J96,マスタ!$A$4:$C$17,3,TRUE),"")</f>
        <v/>
      </c>
      <c r="L96" s="52" t="str">
        <f t="shared" si="4"/>
        <v xml:space="preserve"> </v>
      </c>
      <c r="M96" s="53"/>
      <c r="N96" s="54"/>
      <c r="O96" s="54"/>
      <c r="P96" s="53"/>
      <c r="Q96" s="54"/>
      <c r="R96" s="55"/>
      <c r="S96" s="53"/>
      <c r="T96" s="54"/>
      <c r="U96" s="55"/>
      <c r="V96" s="53"/>
      <c r="W96" s="54"/>
      <c r="X96" s="55"/>
      <c r="Y96" s="53"/>
      <c r="Z96" s="55"/>
      <c r="AA96" s="44">
        <f t="shared" si="5"/>
        <v>0</v>
      </c>
    </row>
    <row r="97" spans="1:27" ht="32" customHeight="1">
      <c r="A97" s="21">
        <v>92</v>
      </c>
      <c r="B97" s="45"/>
      <c r="C97" s="46"/>
      <c r="D97" s="47"/>
      <c r="E97" s="48"/>
      <c r="F97" s="47"/>
      <c r="G97" s="48"/>
      <c r="H97" s="49"/>
      <c r="I97" s="50"/>
      <c r="J97" s="27" t="str">
        <f>IF(I97&lt;&gt;"",DATEDIF(I97,マスタ!$B$1,"Y"),"")</f>
        <v/>
      </c>
      <c r="K97" s="51" t="str">
        <f>IFERROR(VLOOKUP(J97,マスタ!$A$4:$C$17,3,TRUE),"")</f>
        <v/>
      </c>
      <c r="L97" s="52" t="str">
        <f t="shared" si="4"/>
        <v xml:space="preserve"> </v>
      </c>
      <c r="M97" s="53"/>
      <c r="N97" s="54"/>
      <c r="O97" s="54"/>
      <c r="P97" s="53"/>
      <c r="Q97" s="54"/>
      <c r="R97" s="55"/>
      <c r="S97" s="53"/>
      <c r="T97" s="54"/>
      <c r="U97" s="55"/>
      <c r="V97" s="53"/>
      <c r="W97" s="54"/>
      <c r="X97" s="55"/>
      <c r="Y97" s="53"/>
      <c r="Z97" s="55"/>
      <c r="AA97" s="44">
        <f t="shared" si="5"/>
        <v>0</v>
      </c>
    </row>
    <row r="98" spans="1:27" ht="32" customHeight="1">
      <c r="A98" s="21">
        <v>93</v>
      </c>
      <c r="B98" s="45"/>
      <c r="C98" s="46"/>
      <c r="D98" s="47"/>
      <c r="E98" s="48"/>
      <c r="F98" s="47"/>
      <c r="G98" s="48"/>
      <c r="H98" s="49"/>
      <c r="I98" s="50"/>
      <c r="J98" s="27" t="str">
        <f>IF(I98&lt;&gt;"",DATEDIF(I98,マスタ!$B$1,"Y"),"")</f>
        <v/>
      </c>
      <c r="K98" s="51" t="str">
        <f>IFERROR(VLOOKUP(J98,マスタ!$A$4:$C$17,3,TRUE),"")</f>
        <v/>
      </c>
      <c r="L98" s="52" t="str">
        <f t="shared" si="4"/>
        <v xml:space="preserve"> </v>
      </c>
      <c r="M98" s="53"/>
      <c r="N98" s="54"/>
      <c r="O98" s="54"/>
      <c r="P98" s="53"/>
      <c r="Q98" s="54"/>
      <c r="R98" s="55"/>
      <c r="S98" s="53"/>
      <c r="T98" s="54"/>
      <c r="U98" s="55"/>
      <c r="V98" s="53"/>
      <c r="W98" s="54"/>
      <c r="X98" s="55"/>
      <c r="Y98" s="53"/>
      <c r="Z98" s="55"/>
      <c r="AA98" s="44">
        <f t="shared" si="5"/>
        <v>0</v>
      </c>
    </row>
    <row r="99" spans="1:27" ht="32" customHeight="1">
      <c r="A99" s="21">
        <v>94</v>
      </c>
      <c r="B99" s="45"/>
      <c r="C99" s="46"/>
      <c r="D99" s="47"/>
      <c r="E99" s="48"/>
      <c r="F99" s="47"/>
      <c r="G99" s="48"/>
      <c r="H99" s="49"/>
      <c r="I99" s="50"/>
      <c r="J99" s="27" t="str">
        <f>IF(I99&lt;&gt;"",DATEDIF(I99,マスタ!$B$1,"Y"),"")</f>
        <v/>
      </c>
      <c r="K99" s="51" t="str">
        <f>IFERROR(VLOOKUP(J99,マスタ!$A$4:$C$17,3,TRUE),"")</f>
        <v/>
      </c>
      <c r="L99" s="52" t="str">
        <f t="shared" si="4"/>
        <v xml:space="preserve"> </v>
      </c>
      <c r="M99" s="53"/>
      <c r="N99" s="54"/>
      <c r="O99" s="54"/>
      <c r="P99" s="53"/>
      <c r="Q99" s="54"/>
      <c r="R99" s="55"/>
      <c r="S99" s="53"/>
      <c r="T99" s="54"/>
      <c r="U99" s="55"/>
      <c r="V99" s="53"/>
      <c r="W99" s="54"/>
      <c r="X99" s="55"/>
      <c r="Y99" s="53"/>
      <c r="Z99" s="55"/>
      <c r="AA99" s="44">
        <f t="shared" si="5"/>
        <v>0</v>
      </c>
    </row>
    <row r="100" spans="1:27" ht="32" customHeight="1">
      <c r="A100" s="21">
        <v>95</v>
      </c>
      <c r="B100" s="45"/>
      <c r="C100" s="46"/>
      <c r="D100" s="47"/>
      <c r="E100" s="48"/>
      <c r="F100" s="47"/>
      <c r="G100" s="48"/>
      <c r="H100" s="49"/>
      <c r="I100" s="50"/>
      <c r="J100" s="27" t="str">
        <f>IF(I100&lt;&gt;"",DATEDIF(I100,マスタ!$B$1,"Y"),"")</f>
        <v/>
      </c>
      <c r="K100" s="51" t="str">
        <f>IFERROR(VLOOKUP(J100,マスタ!$A$4:$C$17,3,TRUE),"")</f>
        <v/>
      </c>
      <c r="L100" s="52" t="str">
        <f t="shared" si="4"/>
        <v xml:space="preserve"> </v>
      </c>
      <c r="M100" s="53"/>
      <c r="N100" s="54"/>
      <c r="O100" s="54"/>
      <c r="P100" s="53"/>
      <c r="Q100" s="54"/>
      <c r="R100" s="55"/>
      <c r="S100" s="53"/>
      <c r="T100" s="54"/>
      <c r="U100" s="55"/>
      <c r="V100" s="53"/>
      <c r="W100" s="54"/>
      <c r="X100" s="55"/>
      <c r="Y100" s="53"/>
      <c r="Z100" s="55"/>
      <c r="AA100" s="44">
        <f t="shared" si="5"/>
        <v>0</v>
      </c>
    </row>
    <row r="101" spans="1:27" ht="32" customHeight="1">
      <c r="A101" s="21">
        <v>96</v>
      </c>
      <c r="B101" s="45"/>
      <c r="C101" s="46"/>
      <c r="D101" s="47"/>
      <c r="E101" s="48"/>
      <c r="F101" s="47"/>
      <c r="G101" s="48"/>
      <c r="H101" s="49"/>
      <c r="I101" s="50"/>
      <c r="J101" s="27" t="str">
        <f>IF(I101&lt;&gt;"",DATEDIF(I101,マスタ!$B$1,"Y"),"")</f>
        <v/>
      </c>
      <c r="K101" s="51" t="str">
        <f>IFERROR(VLOOKUP(J101,マスタ!$A$4:$C$17,3,TRUE),"")</f>
        <v/>
      </c>
      <c r="L101" s="52" t="str">
        <f t="shared" si="4"/>
        <v xml:space="preserve"> </v>
      </c>
      <c r="M101" s="53"/>
      <c r="N101" s="54"/>
      <c r="O101" s="54"/>
      <c r="P101" s="53"/>
      <c r="Q101" s="54"/>
      <c r="R101" s="55"/>
      <c r="S101" s="53"/>
      <c r="T101" s="54"/>
      <c r="U101" s="55"/>
      <c r="V101" s="53"/>
      <c r="W101" s="54"/>
      <c r="X101" s="55"/>
      <c r="Y101" s="53"/>
      <c r="Z101" s="55"/>
      <c r="AA101" s="44">
        <f t="shared" si="5"/>
        <v>0</v>
      </c>
    </row>
    <row r="102" spans="1:27" ht="32" customHeight="1">
      <c r="A102" s="21">
        <v>97</v>
      </c>
      <c r="B102" s="45"/>
      <c r="C102" s="46"/>
      <c r="D102" s="47"/>
      <c r="E102" s="48"/>
      <c r="F102" s="47"/>
      <c r="G102" s="48"/>
      <c r="H102" s="49"/>
      <c r="I102" s="50"/>
      <c r="J102" s="27" t="str">
        <f>IF(I102&lt;&gt;"",DATEDIF(I102,マスタ!$B$1,"Y"),"")</f>
        <v/>
      </c>
      <c r="K102" s="51" t="str">
        <f>IFERROR(VLOOKUP(J102,マスタ!$A$4:$C$17,3,TRUE),"")</f>
        <v/>
      </c>
      <c r="L102" s="52" t="str">
        <f t="shared" si="4"/>
        <v xml:space="preserve"> </v>
      </c>
      <c r="M102" s="53"/>
      <c r="N102" s="54"/>
      <c r="O102" s="54"/>
      <c r="P102" s="53"/>
      <c r="Q102" s="54"/>
      <c r="R102" s="55"/>
      <c r="S102" s="53"/>
      <c r="T102" s="54"/>
      <c r="U102" s="55"/>
      <c r="V102" s="53"/>
      <c r="W102" s="54"/>
      <c r="X102" s="55"/>
      <c r="Y102" s="53"/>
      <c r="Z102" s="55"/>
      <c r="AA102" s="44">
        <f t="shared" si="5"/>
        <v>0</v>
      </c>
    </row>
    <row r="103" spans="1:27" ht="32" customHeight="1">
      <c r="A103" s="21">
        <v>98</v>
      </c>
      <c r="B103" s="45"/>
      <c r="C103" s="46"/>
      <c r="D103" s="47"/>
      <c r="E103" s="48"/>
      <c r="F103" s="47"/>
      <c r="G103" s="48"/>
      <c r="H103" s="49"/>
      <c r="I103" s="50"/>
      <c r="J103" s="27" t="str">
        <f>IF(I103&lt;&gt;"",DATEDIF(I103,マスタ!$B$1,"Y"),"")</f>
        <v/>
      </c>
      <c r="K103" s="51" t="str">
        <f>IFERROR(VLOOKUP(J103,マスタ!$A$4:$C$17,3,TRUE),"")</f>
        <v/>
      </c>
      <c r="L103" s="52" t="str">
        <f t="shared" si="4"/>
        <v xml:space="preserve"> </v>
      </c>
      <c r="M103" s="53"/>
      <c r="N103" s="54"/>
      <c r="O103" s="54"/>
      <c r="P103" s="53"/>
      <c r="Q103" s="54"/>
      <c r="R103" s="55"/>
      <c r="S103" s="53"/>
      <c r="T103" s="54"/>
      <c r="U103" s="55"/>
      <c r="V103" s="53"/>
      <c r="W103" s="54"/>
      <c r="X103" s="55"/>
      <c r="Y103" s="53"/>
      <c r="Z103" s="55"/>
      <c r="AA103" s="44">
        <f t="shared" si="5"/>
        <v>0</v>
      </c>
    </row>
    <row r="104" spans="1:27" ht="32" customHeight="1" thickBot="1">
      <c r="A104" s="56">
        <v>99</v>
      </c>
      <c r="B104" s="57"/>
      <c r="C104" s="58"/>
      <c r="D104" s="59"/>
      <c r="E104" s="60"/>
      <c r="F104" s="59"/>
      <c r="G104" s="60"/>
      <c r="H104" s="61"/>
      <c r="I104" s="62"/>
      <c r="J104" s="63" t="str">
        <f>IF(I104&lt;&gt;"",DATEDIF(I104,マスタ!$B$1,"Y"),"")</f>
        <v/>
      </c>
      <c r="K104" s="64" t="str">
        <f>IFERROR(VLOOKUP(J104,マスタ!$A$4:$C$17,3,TRUE),"")</f>
        <v/>
      </c>
      <c r="L104" s="65" t="str">
        <f t="shared" si="4"/>
        <v xml:space="preserve"> </v>
      </c>
      <c r="M104" s="66"/>
      <c r="N104" s="67"/>
      <c r="O104" s="67"/>
      <c r="P104" s="66"/>
      <c r="Q104" s="67"/>
      <c r="R104" s="68"/>
      <c r="S104" s="66"/>
      <c r="T104" s="67"/>
      <c r="U104" s="68"/>
      <c r="V104" s="66"/>
      <c r="W104" s="67"/>
      <c r="X104" s="68"/>
      <c r="Y104" s="66"/>
      <c r="Z104" s="68"/>
      <c r="AA104" s="44">
        <f t="shared" si="5"/>
        <v>0</v>
      </c>
    </row>
  </sheetData>
  <sheetProtection sheet="1" objects="1" scenarios="1" selectLockedCells="1"/>
  <mergeCells count="17">
    <mergeCell ref="C3:C4"/>
    <mergeCell ref="B3:B4"/>
    <mergeCell ref="A1:Z1"/>
    <mergeCell ref="AA3:AA4"/>
    <mergeCell ref="A3:A4"/>
    <mergeCell ref="H3:H4"/>
    <mergeCell ref="I3:I4"/>
    <mergeCell ref="K3:K4"/>
    <mergeCell ref="F3:G3"/>
    <mergeCell ref="J3:J4"/>
    <mergeCell ref="M3:O3"/>
    <mergeCell ref="P3:R3"/>
    <mergeCell ref="S3:U3"/>
    <mergeCell ref="V3:X3"/>
    <mergeCell ref="Y3:Z3"/>
    <mergeCell ref="D3:E3"/>
    <mergeCell ref="L3:L4"/>
  </mergeCells>
  <phoneticPr fontId="1"/>
  <conditionalFormatting sqref="A5:Z104">
    <cfRule type="expression" dxfId="3" priority="3">
      <formula>$AA5&gt;3</formula>
    </cfRule>
  </conditionalFormatting>
  <conditionalFormatting sqref="D6:I104 L6:L104">
    <cfRule type="expression" dxfId="2" priority="1">
      <formula>$C6="削除"</formula>
    </cfRule>
  </conditionalFormatting>
  <dataValidations count="3">
    <dataValidation type="list" allowBlank="1" showInputMessage="1" showErrorMessage="1" sqref="H5:H104" xr:uid="{887DD799-8D66-4332-ABD7-A7721BB81502}">
      <formula1>"男,女"</formula1>
    </dataValidation>
    <dataValidation type="list" allowBlank="1" showInputMessage="1" showErrorMessage="1" sqref="C6:C104" xr:uid="{AD667D20-192F-4D36-A787-3DA552706ACC}">
      <formula1>"削除"</formula1>
    </dataValidation>
    <dataValidation type="list" allowBlank="1" showInputMessage="1" showErrorMessage="1" sqref="M5:Z104" xr:uid="{4B22FF86-C5B1-4E85-9003-AC3D8F177ECF}">
      <formula1>"○"</formula1>
    </dataValidation>
  </dataValidations>
  <pageMargins left="0.70866141732283472" right="0.70866141732283472" top="0.74803149606299213" bottom="0.74803149606299213" header="0.31496062992125984" footer="0.31496062992125984"/>
  <pageSetup paperSize="9" scale="62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D2CF1A-4DA6-433F-AEFA-D6992E083AAD}">
  <sheetPr>
    <pageSetUpPr fitToPage="1"/>
  </sheetPr>
  <dimension ref="A1:AB24"/>
  <sheetViews>
    <sheetView workbookViewId="0">
      <selection activeCell="B5" sqref="B5"/>
    </sheetView>
  </sheetViews>
  <sheetFormatPr baseColWidth="10" defaultColWidth="8.83203125" defaultRowHeight="18"/>
  <cols>
    <col min="1" max="1" width="5.5" bestFit="1" customWidth="1"/>
    <col min="2" max="2" width="26.6640625" bestFit="1" customWidth="1"/>
    <col min="3" max="3" width="6.5" bestFit="1" customWidth="1"/>
    <col min="4" max="4" width="5.5" bestFit="1" customWidth="1"/>
    <col min="5" max="5" width="8.83203125" bestFit="1" customWidth="1"/>
    <col min="6" max="6" width="14.6640625" bestFit="1" customWidth="1"/>
    <col min="7" max="8" width="6.5" bestFit="1" customWidth="1"/>
    <col min="9" max="9" width="5.5" bestFit="1" customWidth="1"/>
    <col min="10" max="10" width="8.83203125" bestFit="1" customWidth="1"/>
    <col min="11" max="11" width="14.6640625" customWidth="1"/>
    <col min="12" max="13" width="6.5" bestFit="1" customWidth="1"/>
    <col min="14" max="14" width="5.5" bestFit="1" customWidth="1"/>
    <col min="15" max="15" width="8.83203125" bestFit="1" customWidth="1"/>
    <col min="16" max="16" width="14.6640625" customWidth="1"/>
    <col min="17" max="18" width="6.5" bestFit="1" customWidth="1"/>
    <col min="19" max="19" width="5.5" bestFit="1" customWidth="1"/>
    <col min="20" max="20" width="8.83203125" bestFit="1" customWidth="1"/>
    <col min="21" max="21" width="14.6640625" customWidth="1"/>
    <col min="22" max="23" width="6.5" bestFit="1" customWidth="1"/>
    <col min="24" max="25" width="5.83203125" bestFit="1" customWidth="1"/>
    <col min="26" max="27" width="3.33203125" hidden="1" customWidth="1"/>
    <col min="28" max="28" width="6.33203125" hidden="1" customWidth="1"/>
  </cols>
  <sheetData>
    <row r="1" spans="1:28" ht="31">
      <c r="A1" s="94" t="str">
        <f>チーム情報!C3&amp;" "&amp;"リレーエントリー"</f>
        <v xml:space="preserve"> リレーエントリー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</row>
    <row r="2" spans="1:28" ht="5" customHeight="1"/>
    <row r="3" spans="1:28">
      <c r="A3" s="112" t="s">
        <v>18</v>
      </c>
      <c r="B3" s="111" t="s">
        <v>19</v>
      </c>
      <c r="C3" s="122" t="s">
        <v>3</v>
      </c>
      <c r="D3" s="118" t="s">
        <v>21</v>
      </c>
      <c r="E3" s="119"/>
      <c r="F3" s="120"/>
      <c r="G3" s="120"/>
      <c r="H3" s="121"/>
      <c r="I3" s="118" t="s">
        <v>22</v>
      </c>
      <c r="J3" s="119"/>
      <c r="K3" s="120"/>
      <c r="L3" s="120"/>
      <c r="M3" s="121"/>
      <c r="N3" s="118" t="s">
        <v>23</v>
      </c>
      <c r="O3" s="119"/>
      <c r="P3" s="120"/>
      <c r="Q3" s="120"/>
      <c r="R3" s="121"/>
      <c r="S3" s="118" t="s">
        <v>24</v>
      </c>
      <c r="T3" s="119"/>
      <c r="U3" s="120"/>
      <c r="V3" s="120"/>
      <c r="W3" s="121"/>
      <c r="X3" s="113" t="s">
        <v>37</v>
      </c>
      <c r="Y3" s="114" t="s">
        <v>38</v>
      </c>
      <c r="Z3" s="116" t="s">
        <v>39</v>
      </c>
      <c r="AA3" s="107" t="s">
        <v>40</v>
      </c>
      <c r="AB3" s="109" t="s">
        <v>42</v>
      </c>
    </row>
    <row r="4" spans="1:28" ht="19" thickBot="1">
      <c r="A4" s="98"/>
      <c r="B4" s="100"/>
      <c r="C4" s="102"/>
      <c r="D4" s="69" t="s">
        <v>18</v>
      </c>
      <c r="E4" s="87" t="s">
        <v>63</v>
      </c>
      <c r="F4" s="70" t="s">
        <v>0</v>
      </c>
      <c r="G4" s="70" t="s">
        <v>31</v>
      </c>
      <c r="H4" s="71" t="s">
        <v>20</v>
      </c>
      <c r="I4" s="69" t="s">
        <v>18</v>
      </c>
      <c r="J4" s="87" t="s">
        <v>63</v>
      </c>
      <c r="K4" s="70" t="s">
        <v>0</v>
      </c>
      <c r="L4" s="70" t="s">
        <v>31</v>
      </c>
      <c r="M4" s="71" t="s">
        <v>20</v>
      </c>
      <c r="N4" s="69" t="s">
        <v>18</v>
      </c>
      <c r="O4" s="87" t="s">
        <v>63</v>
      </c>
      <c r="P4" s="70" t="s">
        <v>0</v>
      </c>
      <c r="Q4" s="70" t="s">
        <v>31</v>
      </c>
      <c r="R4" s="71" t="s">
        <v>20</v>
      </c>
      <c r="S4" s="69" t="s">
        <v>18</v>
      </c>
      <c r="T4" s="87" t="s">
        <v>63</v>
      </c>
      <c r="U4" s="70" t="s">
        <v>0</v>
      </c>
      <c r="V4" s="70" t="s">
        <v>31</v>
      </c>
      <c r="W4" s="71" t="s">
        <v>20</v>
      </c>
      <c r="X4" s="100"/>
      <c r="Y4" s="115"/>
      <c r="Z4" s="117"/>
      <c r="AA4" s="108"/>
      <c r="AB4" s="110"/>
    </row>
    <row r="5" spans="1:28" ht="32" customHeight="1" thickTop="1">
      <c r="A5" s="21">
        <v>1</v>
      </c>
      <c r="B5" s="22"/>
      <c r="C5" s="23"/>
      <c r="D5" s="24"/>
      <c r="E5" s="25" t="str">
        <f>IF(D5&lt;&gt;"",VLOOKUP(D5,個人種目エントリー!$A$6:$L$104,2,FALSE),"")</f>
        <v/>
      </c>
      <c r="F5" s="25" t="str">
        <f>IF(D5&lt;&gt;"",VLOOKUP(D5,個人種目エントリー!$A$6:$L$104,12,FALSE),"")</f>
        <v/>
      </c>
      <c r="G5" s="25" t="str">
        <f>IF(D5&lt;&gt;"",VLOOKUP(D5,個人種目エントリー!$A$6:$L$104,8,FALSE),"")</f>
        <v/>
      </c>
      <c r="H5" s="26" t="str">
        <f>IF(D5&lt;&gt;"",VLOOKUP(D5,個人種目エントリー!$A$6:$L$104,10,FALSE),"")</f>
        <v/>
      </c>
      <c r="I5" s="24"/>
      <c r="J5" s="25" t="str">
        <f>IF(I5&lt;&gt;"",VLOOKUP(I5,個人種目エントリー!$A$6:$L$104,2,FALSE),"")</f>
        <v/>
      </c>
      <c r="K5" s="25" t="str">
        <f>IF(I5&lt;&gt;"",VLOOKUP(I5,個人種目エントリー!$A$6:$L$104,12,FALSE),"")</f>
        <v/>
      </c>
      <c r="L5" s="25" t="str">
        <f>IF(I5&lt;&gt;"",VLOOKUP(I5,個人種目エントリー!$A$6:$L$104,8,FALSE),"")</f>
        <v/>
      </c>
      <c r="M5" s="26" t="str">
        <f>IF(I5&lt;&gt;"",VLOOKUP(I5,個人種目エントリー!$A$6:$L$104,10,FALSE),"")</f>
        <v/>
      </c>
      <c r="N5" s="24"/>
      <c r="O5" s="25" t="str">
        <f>IF(N5&lt;&gt;"",VLOOKUP(N5,個人種目エントリー!$A$6:$L$104,2,FALSE),"")</f>
        <v/>
      </c>
      <c r="P5" s="25" t="str">
        <f>IF(N5&lt;&gt;"",VLOOKUP(N5,個人種目エントリー!$A$6:$L$104,12,FALSE),"")</f>
        <v/>
      </c>
      <c r="Q5" s="25" t="str">
        <f>IF(N5&lt;&gt;"",VLOOKUP(N5,個人種目エントリー!$A$6:$L$104,8,FALSE),"")</f>
        <v/>
      </c>
      <c r="R5" s="26" t="str">
        <f>IF(N5&lt;&gt;"",VLOOKUP(N5,個人種目エントリー!$A$6:$L$104,10,FALSE),"")</f>
        <v/>
      </c>
      <c r="S5" s="24"/>
      <c r="T5" s="25" t="str">
        <f>IF(S5&lt;&gt;"",VLOOKUP(S5,個人種目エントリー!$A$6:$L$104,2,FALSE),"")</f>
        <v/>
      </c>
      <c r="U5" s="25" t="str">
        <f>IF(S5&lt;&gt;"",VLOOKUP(S5,個人種目エントリー!$A$6:$L$104,12,FALSE),"")</f>
        <v/>
      </c>
      <c r="V5" s="25" t="str">
        <f>IF(S5&lt;&gt;"",VLOOKUP(S5,個人種目エントリー!$A$6:$L$104,8,FALSE),"")</f>
        <v/>
      </c>
      <c r="W5" s="26" t="str">
        <f>IF(S5&lt;&gt;"",VLOOKUP(S5,個人種目エントリー!$A$6:$L$104,10,FALSE),"")</f>
        <v/>
      </c>
      <c r="X5" s="27" t="str">
        <f>IFERROR(H5+M5+R5+W5,"")</f>
        <v/>
      </c>
      <c r="Y5" s="28" t="str">
        <f>IFERROR(VLOOKUP(X5,マスタ!$A$20:$C$25,3,TRUE),"")</f>
        <v/>
      </c>
      <c r="Z5" s="20">
        <f>COUNTIF(D5:W5,"男")</f>
        <v>0</v>
      </c>
      <c r="AA5" s="5">
        <f>COUNTIF(D5:W5,"女")</f>
        <v>0</v>
      </c>
      <c r="AB5" s="10" t="str" cm="1">
        <f t="array" ref="AB5">IFERROR(_xlfn.SWITCH(C5,"男",Z5=4,"女",AA5=4,"混合",AND(Z5=2,AA5=2)),"")</f>
        <v/>
      </c>
    </row>
    <row r="6" spans="1:28" ht="32" customHeight="1">
      <c r="A6" s="29">
        <v>2</v>
      </c>
      <c r="B6" s="30"/>
      <c r="C6" s="31"/>
      <c r="D6" s="32"/>
      <c r="E6" s="25" t="str">
        <f>IF(D6&lt;&gt;"",VLOOKUP(D6,個人種目エントリー!$A$6:$L$104,2,FALSE),"")</f>
        <v/>
      </c>
      <c r="F6" s="25" t="str">
        <f>IF(D6&lt;&gt;"",VLOOKUP(D6,個人種目エントリー!$A$6:$L$104,12,FALSE),"")</f>
        <v/>
      </c>
      <c r="G6" s="25" t="str">
        <f>IF(D6&lt;&gt;"",VLOOKUP(D6,個人種目エントリー!$A$6:$L$104,8,FALSE),"")</f>
        <v/>
      </c>
      <c r="H6" s="26" t="str">
        <f>IF(D6&lt;&gt;"",VLOOKUP(D6,個人種目エントリー!$A$6:$L$104,10,FALSE),"")</f>
        <v/>
      </c>
      <c r="I6" s="24"/>
      <c r="J6" s="25" t="str">
        <f>IF(I6&lt;&gt;"",VLOOKUP(I6,個人種目エントリー!$A$6:$L$104,2,FALSE),"")</f>
        <v/>
      </c>
      <c r="K6" s="25" t="str">
        <f>IF(I6&lt;&gt;"",VLOOKUP(I6,個人種目エントリー!$A$6:$L$104,12,FALSE),"")</f>
        <v/>
      </c>
      <c r="L6" s="25" t="str">
        <f>IF(I6&lt;&gt;"",VLOOKUP(I6,個人種目エントリー!$A$6:$L$104,8,FALSE),"")</f>
        <v/>
      </c>
      <c r="M6" s="26" t="str">
        <f>IF(I6&lt;&gt;"",VLOOKUP(I6,個人種目エントリー!$A$6:$L$104,10,FALSE),"")</f>
        <v/>
      </c>
      <c r="N6" s="24"/>
      <c r="O6" s="25" t="str">
        <f>IF(N6&lt;&gt;"",VLOOKUP(N6,個人種目エントリー!$A$6:$L$104,2,FALSE),"")</f>
        <v/>
      </c>
      <c r="P6" s="25" t="str">
        <f>IF(N6&lt;&gt;"",VLOOKUP(N6,個人種目エントリー!$A$6:$L$104,12,FALSE),"")</f>
        <v/>
      </c>
      <c r="Q6" s="25" t="str">
        <f>IF(N6&lt;&gt;"",VLOOKUP(N6,個人種目エントリー!$A$6:$L$104,8,FALSE),"")</f>
        <v/>
      </c>
      <c r="R6" s="26" t="str">
        <f>IF(N6&lt;&gt;"",VLOOKUP(N6,個人種目エントリー!$A$6:$L$104,10,FALSE),"")</f>
        <v/>
      </c>
      <c r="S6" s="24"/>
      <c r="T6" s="25" t="str">
        <f>IF(S6&lt;&gt;"",VLOOKUP(S6,個人種目エントリー!$A$6:$L$104,2,FALSE),"")</f>
        <v/>
      </c>
      <c r="U6" s="25" t="str">
        <f>IF(S6&lt;&gt;"",VLOOKUP(S6,個人種目エントリー!$A$6:$L$104,12,FALSE),"")</f>
        <v/>
      </c>
      <c r="V6" s="25" t="str">
        <f>IF(S6&lt;&gt;"",VLOOKUP(S6,個人種目エントリー!$A$6:$L$104,8,FALSE),"")</f>
        <v/>
      </c>
      <c r="W6" s="26" t="str">
        <f>IF(S6&lt;&gt;"",VLOOKUP(S6,個人種目エントリー!$A$6:$L$104,10,FALSE),"")</f>
        <v/>
      </c>
      <c r="X6" s="33" t="str">
        <f t="shared" ref="X6:X13" si="0">IFERROR(H6+M6+R6+W6,"")</f>
        <v/>
      </c>
      <c r="Y6" s="34" t="str">
        <f>IFERROR(VLOOKUP(X6,マスタ!$A$20:$C$25,3,TRUE),"")</f>
        <v/>
      </c>
      <c r="Z6" s="3">
        <f t="shared" ref="Z6:Z14" si="1">COUNTIF(D6:W6,"男")</f>
        <v>0</v>
      </c>
      <c r="AA6" s="6">
        <f t="shared" ref="AA6:AA14" si="2">COUNTIF(D6:W6,"女")</f>
        <v>0</v>
      </c>
      <c r="AB6" s="7" t="str" cm="1">
        <f t="array" ref="AB6">IFERROR(_xlfn.SWITCH(C6,"男",Z6=4,"女",AA6=4,"混合",AND(Z6=2,AA6=2)),"")</f>
        <v/>
      </c>
    </row>
    <row r="7" spans="1:28" ht="32" customHeight="1">
      <c r="A7" s="29">
        <v>3</v>
      </c>
      <c r="B7" s="30"/>
      <c r="C7" s="31"/>
      <c r="D7" s="32"/>
      <c r="E7" s="25" t="str">
        <f>IF(D7&lt;&gt;"",VLOOKUP(D7,個人種目エントリー!$A$6:$L$104,2,FALSE),"")</f>
        <v/>
      </c>
      <c r="F7" s="25" t="str">
        <f>IF(D7&lt;&gt;"",VLOOKUP(D7,個人種目エントリー!$A$6:$L$104,12,FALSE),"")</f>
        <v/>
      </c>
      <c r="G7" s="25" t="str">
        <f>IF(D7&lt;&gt;"",VLOOKUP(D7,個人種目エントリー!$A$6:$L$104,8,FALSE),"")</f>
        <v/>
      </c>
      <c r="H7" s="26" t="str">
        <f>IF(D7&lt;&gt;"",VLOOKUP(D7,個人種目エントリー!$A$6:$L$104,10,FALSE),"")</f>
        <v/>
      </c>
      <c r="I7" s="24"/>
      <c r="J7" s="25" t="str">
        <f>IF(I7&lt;&gt;"",VLOOKUP(I7,個人種目エントリー!$A$6:$L$104,2,FALSE),"")</f>
        <v/>
      </c>
      <c r="K7" s="25" t="str">
        <f>IF(I7&lt;&gt;"",VLOOKUP(I7,個人種目エントリー!$A$6:$L$104,12,FALSE),"")</f>
        <v/>
      </c>
      <c r="L7" s="25" t="str">
        <f>IF(I7&lt;&gt;"",VLOOKUP(I7,個人種目エントリー!$A$6:$L$104,8,FALSE),"")</f>
        <v/>
      </c>
      <c r="M7" s="26" t="str">
        <f>IF(I7&lt;&gt;"",VLOOKUP(I7,個人種目エントリー!$A$6:$L$104,10,FALSE),"")</f>
        <v/>
      </c>
      <c r="N7" s="24"/>
      <c r="O7" s="25" t="str">
        <f>IF(N7&lt;&gt;"",VLOOKUP(N7,個人種目エントリー!$A$6:$L$104,2,FALSE),"")</f>
        <v/>
      </c>
      <c r="P7" s="25" t="str">
        <f>IF(N7&lt;&gt;"",VLOOKUP(N7,個人種目エントリー!$A$6:$L$104,12,FALSE),"")</f>
        <v/>
      </c>
      <c r="Q7" s="25" t="str">
        <f>IF(N7&lt;&gt;"",VLOOKUP(N7,個人種目エントリー!$A$6:$L$104,8,FALSE),"")</f>
        <v/>
      </c>
      <c r="R7" s="26" t="str">
        <f>IF(N7&lt;&gt;"",VLOOKUP(N7,個人種目エントリー!$A$6:$L$104,10,FALSE),"")</f>
        <v/>
      </c>
      <c r="S7" s="24"/>
      <c r="T7" s="25" t="str">
        <f>IF(S7&lt;&gt;"",VLOOKUP(S7,個人種目エントリー!$A$6:$L$104,2,FALSE),"")</f>
        <v/>
      </c>
      <c r="U7" s="25" t="str">
        <f>IF(S7&lt;&gt;"",VLOOKUP(S7,個人種目エントリー!$A$6:$L$104,12,FALSE),"")</f>
        <v/>
      </c>
      <c r="V7" s="25" t="str">
        <f>IF(S7&lt;&gt;"",VLOOKUP(S7,個人種目エントリー!$A$6:$L$104,8,FALSE),"")</f>
        <v/>
      </c>
      <c r="W7" s="26" t="str">
        <f>IF(S7&lt;&gt;"",VLOOKUP(S7,個人種目エントリー!$A$6:$L$104,10,FALSE),"")</f>
        <v/>
      </c>
      <c r="X7" s="33" t="str">
        <f t="shared" si="0"/>
        <v/>
      </c>
      <c r="Y7" s="34" t="str">
        <f>IFERROR(VLOOKUP(X7,マスタ!$A$20:$C$25,3,TRUE),"")</f>
        <v/>
      </c>
      <c r="Z7" s="3">
        <f t="shared" si="1"/>
        <v>0</v>
      </c>
      <c r="AA7" s="6">
        <f t="shared" si="2"/>
        <v>0</v>
      </c>
      <c r="AB7" s="7" t="str" cm="1">
        <f t="array" ref="AB7">IFERROR(_xlfn.SWITCH(C7,"男",Z7=4,"女",AA7=4,"混合",AND(Z7=2,AA7=2)),"")</f>
        <v/>
      </c>
    </row>
    <row r="8" spans="1:28" ht="32" customHeight="1">
      <c r="A8" s="29">
        <v>4</v>
      </c>
      <c r="B8" s="30"/>
      <c r="C8" s="31"/>
      <c r="D8" s="32"/>
      <c r="E8" s="25" t="str">
        <f>IF(D8&lt;&gt;"",VLOOKUP(D8,個人種目エントリー!$A$6:$L$104,2,FALSE),"")</f>
        <v/>
      </c>
      <c r="F8" s="25" t="str">
        <f>IF(D8&lt;&gt;"",VLOOKUP(D8,個人種目エントリー!$A$6:$L$104,12,FALSE),"")</f>
        <v/>
      </c>
      <c r="G8" s="25" t="str">
        <f>IF(D8&lt;&gt;"",VLOOKUP(D8,個人種目エントリー!$A$6:$L$104,8,FALSE),"")</f>
        <v/>
      </c>
      <c r="H8" s="26" t="str">
        <f>IF(D8&lt;&gt;"",VLOOKUP(D8,個人種目エントリー!$A$6:$L$104,10,FALSE),"")</f>
        <v/>
      </c>
      <c r="I8" s="24"/>
      <c r="J8" s="25" t="str">
        <f>IF(I8&lt;&gt;"",VLOOKUP(I8,個人種目エントリー!$A$6:$L$104,2,FALSE),"")</f>
        <v/>
      </c>
      <c r="K8" s="25" t="str">
        <f>IF(I8&lt;&gt;"",VLOOKUP(I8,個人種目エントリー!$A$6:$L$104,12,FALSE),"")</f>
        <v/>
      </c>
      <c r="L8" s="25" t="str">
        <f>IF(I8&lt;&gt;"",VLOOKUP(I8,個人種目エントリー!$A$6:$L$104,8,FALSE),"")</f>
        <v/>
      </c>
      <c r="M8" s="26" t="str">
        <f>IF(I8&lt;&gt;"",VLOOKUP(I8,個人種目エントリー!$A$6:$L$104,10,FALSE),"")</f>
        <v/>
      </c>
      <c r="N8" s="24"/>
      <c r="O8" s="25" t="str">
        <f>IF(N8&lt;&gt;"",VLOOKUP(N8,個人種目エントリー!$A$6:$L$104,2,FALSE),"")</f>
        <v/>
      </c>
      <c r="P8" s="25" t="str">
        <f>IF(N8&lt;&gt;"",VLOOKUP(N8,個人種目エントリー!$A$6:$L$104,12,FALSE),"")</f>
        <v/>
      </c>
      <c r="Q8" s="25" t="str">
        <f>IF(N8&lt;&gt;"",VLOOKUP(N8,個人種目エントリー!$A$6:$L$104,8,FALSE),"")</f>
        <v/>
      </c>
      <c r="R8" s="26" t="str">
        <f>IF(N8&lt;&gt;"",VLOOKUP(N8,個人種目エントリー!$A$6:$L$104,10,FALSE),"")</f>
        <v/>
      </c>
      <c r="S8" s="24"/>
      <c r="T8" s="25" t="str">
        <f>IF(S8&lt;&gt;"",VLOOKUP(S8,個人種目エントリー!$A$6:$L$104,2,FALSE),"")</f>
        <v/>
      </c>
      <c r="U8" s="25" t="str">
        <f>IF(S8&lt;&gt;"",VLOOKUP(S8,個人種目エントリー!$A$6:$L$104,12,FALSE),"")</f>
        <v/>
      </c>
      <c r="V8" s="25" t="str">
        <f>IF(S8&lt;&gt;"",VLOOKUP(S8,個人種目エントリー!$A$6:$L$104,8,FALSE),"")</f>
        <v/>
      </c>
      <c r="W8" s="26" t="str">
        <f>IF(S8&lt;&gt;"",VLOOKUP(S8,個人種目エントリー!$A$6:$L$104,10,FALSE),"")</f>
        <v/>
      </c>
      <c r="X8" s="33" t="str">
        <f t="shared" si="0"/>
        <v/>
      </c>
      <c r="Y8" s="34" t="str">
        <f>IFERROR(VLOOKUP(X8,マスタ!$A$20:$C$25,3,TRUE),"")</f>
        <v/>
      </c>
      <c r="Z8" s="3">
        <f t="shared" si="1"/>
        <v>0</v>
      </c>
      <c r="AA8" s="6">
        <f t="shared" si="2"/>
        <v>0</v>
      </c>
      <c r="AB8" s="7" t="str" cm="1">
        <f t="array" ref="AB8">IFERROR(_xlfn.SWITCH(C8,"男",Z8=4,"女",AA8=4,"混合",AND(Z8=2,AA8=2)),"")</f>
        <v/>
      </c>
    </row>
    <row r="9" spans="1:28" ht="32" customHeight="1">
      <c r="A9" s="29">
        <v>5</v>
      </c>
      <c r="B9" s="30"/>
      <c r="C9" s="31"/>
      <c r="D9" s="32"/>
      <c r="E9" s="25" t="str">
        <f>IF(D9&lt;&gt;"",VLOOKUP(D9,個人種目エントリー!$A$6:$L$104,2,FALSE),"")</f>
        <v/>
      </c>
      <c r="F9" s="25" t="str">
        <f>IF(D9&lt;&gt;"",VLOOKUP(D9,個人種目エントリー!$A$6:$L$104,12,FALSE),"")</f>
        <v/>
      </c>
      <c r="G9" s="25" t="str">
        <f>IF(D9&lt;&gt;"",VLOOKUP(D9,個人種目エントリー!$A$6:$L$104,8,FALSE),"")</f>
        <v/>
      </c>
      <c r="H9" s="26" t="str">
        <f>IF(D9&lt;&gt;"",VLOOKUP(D9,個人種目エントリー!$A$6:$L$104,10,FALSE),"")</f>
        <v/>
      </c>
      <c r="I9" s="24"/>
      <c r="J9" s="25" t="str">
        <f>IF(I9&lt;&gt;"",VLOOKUP(I9,個人種目エントリー!$A$6:$L$104,2,FALSE),"")</f>
        <v/>
      </c>
      <c r="K9" s="25" t="str">
        <f>IF(I9&lt;&gt;"",VLOOKUP(I9,個人種目エントリー!$A$6:$L$104,12,FALSE),"")</f>
        <v/>
      </c>
      <c r="L9" s="25" t="str">
        <f>IF(I9&lt;&gt;"",VLOOKUP(I9,個人種目エントリー!$A$6:$L$104,8,FALSE),"")</f>
        <v/>
      </c>
      <c r="M9" s="26" t="str">
        <f>IF(I9&lt;&gt;"",VLOOKUP(I9,個人種目エントリー!$A$6:$L$104,10,FALSE),"")</f>
        <v/>
      </c>
      <c r="N9" s="24"/>
      <c r="O9" s="25" t="str">
        <f>IF(N9&lt;&gt;"",VLOOKUP(N9,個人種目エントリー!$A$6:$L$104,2,FALSE),"")</f>
        <v/>
      </c>
      <c r="P9" s="25" t="str">
        <f>IF(N9&lt;&gt;"",VLOOKUP(N9,個人種目エントリー!$A$6:$L$104,12,FALSE),"")</f>
        <v/>
      </c>
      <c r="Q9" s="25" t="str">
        <f>IF(N9&lt;&gt;"",VLOOKUP(N9,個人種目エントリー!$A$6:$L$104,8,FALSE),"")</f>
        <v/>
      </c>
      <c r="R9" s="26" t="str">
        <f>IF(N9&lt;&gt;"",VLOOKUP(N9,個人種目エントリー!$A$6:$L$104,10,FALSE),"")</f>
        <v/>
      </c>
      <c r="S9" s="24"/>
      <c r="T9" s="25" t="str">
        <f>IF(S9&lt;&gt;"",VLOOKUP(S9,個人種目エントリー!$A$6:$L$104,2,FALSE),"")</f>
        <v/>
      </c>
      <c r="U9" s="25" t="str">
        <f>IF(S9&lt;&gt;"",VLOOKUP(S9,個人種目エントリー!$A$6:$L$104,12,FALSE),"")</f>
        <v/>
      </c>
      <c r="V9" s="25" t="str">
        <f>IF(S9&lt;&gt;"",VLOOKUP(S9,個人種目エントリー!$A$6:$L$104,8,FALSE),"")</f>
        <v/>
      </c>
      <c r="W9" s="26" t="str">
        <f>IF(S9&lt;&gt;"",VLOOKUP(S9,個人種目エントリー!$A$6:$L$104,10,FALSE),"")</f>
        <v/>
      </c>
      <c r="X9" s="33" t="str">
        <f t="shared" si="0"/>
        <v/>
      </c>
      <c r="Y9" s="34" t="str">
        <f>IFERROR(VLOOKUP(X9,マスタ!$A$20:$C$25,3,TRUE),"")</f>
        <v/>
      </c>
      <c r="Z9" s="3">
        <f t="shared" si="1"/>
        <v>0</v>
      </c>
      <c r="AA9" s="6">
        <f t="shared" si="2"/>
        <v>0</v>
      </c>
      <c r="AB9" s="7" t="str" cm="1">
        <f t="array" ref="AB9">IFERROR(_xlfn.SWITCH(C9,"男",Z9=4,"女",AA9=4,"混合",AND(Z9=2,AA9=2)),"")</f>
        <v/>
      </c>
    </row>
    <row r="10" spans="1:28" ht="32" customHeight="1">
      <c r="A10" s="29">
        <v>6</v>
      </c>
      <c r="B10" s="30"/>
      <c r="C10" s="31"/>
      <c r="D10" s="32"/>
      <c r="E10" s="25" t="str">
        <f>IF(D10&lt;&gt;"",VLOOKUP(D10,個人種目エントリー!$A$6:$L$104,2,FALSE),"")</f>
        <v/>
      </c>
      <c r="F10" s="25" t="str">
        <f>IF(D10&lt;&gt;"",VLOOKUP(D10,個人種目エントリー!$A$6:$L$104,12,FALSE),"")</f>
        <v/>
      </c>
      <c r="G10" s="25" t="str">
        <f>IF(D10&lt;&gt;"",VLOOKUP(D10,個人種目エントリー!$A$6:$L$104,8,FALSE),"")</f>
        <v/>
      </c>
      <c r="H10" s="26" t="str">
        <f>IF(D10&lt;&gt;"",VLOOKUP(D10,個人種目エントリー!$A$6:$L$104,10,FALSE),"")</f>
        <v/>
      </c>
      <c r="I10" s="24"/>
      <c r="J10" s="25" t="str">
        <f>IF(I10&lt;&gt;"",VLOOKUP(I10,個人種目エントリー!$A$6:$L$104,2,FALSE),"")</f>
        <v/>
      </c>
      <c r="K10" s="25" t="str">
        <f>IF(I10&lt;&gt;"",VLOOKUP(I10,個人種目エントリー!$A$6:$L$104,12,FALSE),"")</f>
        <v/>
      </c>
      <c r="L10" s="25" t="str">
        <f>IF(I10&lt;&gt;"",VLOOKUP(I10,個人種目エントリー!$A$6:$L$104,8,FALSE),"")</f>
        <v/>
      </c>
      <c r="M10" s="26" t="str">
        <f>IF(I10&lt;&gt;"",VLOOKUP(I10,個人種目エントリー!$A$6:$L$104,10,FALSE),"")</f>
        <v/>
      </c>
      <c r="N10" s="24"/>
      <c r="O10" s="25" t="str">
        <f>IF(N10&lt;&gt;"",VLOOKUP(N10,個人種目エントリー!$A$6:$L$104,2,FALSE),"")</f>
        <v/>
      </c>
      <c r="P10" s="25" t="str">
        <f>IF(N10&lt;&gt;"",VLOOKUP(N10,個人種目エントリー!$A$6:$L$104,12,FALSE),"")</f>
        <v/>
      </c>
      <c r="Q10" s="25" t="str">
        <f>IF(N10&lt;&gt;"",VLOOKUP(N10,個人種目エントリー!$A$6:$L$104,8,FALSE),"")</f>
        <v/>
      </c>
      <c r="R10" s="26" t="str">
        <f>IF(N10&lt;&gt;"",VLOOKUP(N10,個人種目エントリー!$A$6:$L$104,10,FALSE),"")</f>
        <v/>
      </c>
      <c r="S10" s="24"/>
      <c r="T10" s="25" t="str">
        <f>IF(S10&lt;&gt;"",VLOOKUP(S10,個人種目エントリー!$A$6:$L$104,2,FALSE),"")</f>
        <v/>
      </c>
      <c r="U10" s="25" t="str">
        <f>IF(S10&lt;&gt;"",VLOOKUP(S10,個人種目エントリー!$A$6:$L$104,12,FALSE),"")</f>
        <v/>
      </c>
      <c r="V10" s="25" t="str">
        <f>IF(S10&lt;&gt;"",VLOOKUP(S10,個人種目エントリー!$A$6:$L$104,8,FALSE),"")</f>
        <v/>
      </c>
      <c r="W10" s="26" t="str">
        <f>IF(S10&lt;&gt;"",VLOOKUP(S10,個人種目エントリー!$A$6:$L$104,10,FALSE),"")</f>
        <v/>
      </c>
      <c r="X10" s="33" t="str">
        <f t="shared" si="0"/>
        <v/>
      </c>
      <c r="Y10" s="34" t="str">
        <f>IFERROR(VLOOKUP(X10,マスタ!$A$20:$C$25,3,TRUE),"")</f>
        <v/>
      </c>
      <c r="Z10" s="3">
        <f t="shared" si="1"/>
        <v>0</v>
      </c>
      <c r="AA10" s="6">
        <f t="shared" si="2"/>
        <v>0</v>
      </c>
      <c r="AB10" s="7" t="str" cm="1">
        <f t="array" ref="AB10">IFERROR(_xlfn.SWITCH(C10,"男",Z10=4,"女",AA10=4,"混合",AND(Z10=2,AA10=2)),"")</f>
        <v/>
      </c>
    </row>
    <row r="11" spans="1:28" ht="32" customHeight="1">
      <c r="A11" s="29">
        <v>7</v>
      </c>
      <c r="B11" s="30"/>
      <c r="C11" s="31"/>
      <c r="D11" s="32"/>
      <c r="E11" s="25" t="str">
        <f>IF(D11&lt;&gt;"",VLOOKUP(D11,個人種目エントリー!$A$6:$L$104,2,FALSE),"")</f>
        <v/>
      </c>
      <c r="F11" s="25" t="str">
        <f>IF(D11&lt;&gt;"",VLOOKUP(D11,個人種目エントリー!$A$6:$L$104,12,FALSE),"")</f>
        <v/>
      </c>
      <c r="G11" s="25" t="str">
        <f>IF(D11&lt;&gt;"",VLOOKUP(D11,個人種目エントリー!$A$6:$L$104,8,FALSE),"")</f>
        <v/>
      </c>
      <c r="H11" s="26" t="str">
        <f>IF(D11&lt;&gt;"",VLOOKUP(D11,個人種目エントリー!$A$6:$L$104,10,FALSE),"")</f>
        <v/>
      </c>
      <c r="I11" s="24"/>
      <c r="J11" s="25" t="str">
        <f>IF(I11&lt;&gt;"",VLOOKUP(I11,個人種目エントリー!$A$6:$L$104,2,FALSE),"")</f>
        <v/>
      </c>
      <c r="K11" s="25" t="str">
        <f>IF(I11&lt;&gt;"",VLOOKUP(I11,個人種目エントリー!$A$6:$L$104,12,FALSE),"")</f>
        <v/>
      </c>
      <c r="L11" s="25" t="str">
        <f>IF(I11&lt;&gt;"",VLOOKUP(I11,個人種目エントリー!$A$6:$L$104,8,FALSE),"")</f>
        <v/>
      </c>
      <c r="M11" s="26" t="str">
        <f>IF(I11&lt;&gt;"",VLOOKUP(I11,個人種目エントリー!$A$6:$L$104,10,FALSE),"")</f>
        <v/>
      </c>
      <c r="N11" s="24"/>
      <c r="O11" s="25" t="str">
        <f>IF(N11&lt;&gt;"",VLOOKUP(N11,個人種目エントリー!$A$6:$L$104,2,FALSE),"")</f>
        <v/>
      </c>
      <c r="P11" s="25" t="str">
        <f>IF(N11&lt;&gt;"",VLOOKUP(N11,個人種目エントリー!$A$6:$L$104,12,FALSE),"")</f>
        <v/>
      </c>
      <c r="Q11" s="25" t="str">
        <f>IF(N11&lt;&gt;"",VLOOKUP(N11,個人種目エントリー!$A$6:$L$104,8,FALSE),"")</f>
        <v/>
      </c>
      <c r="R11" s="26" t="str">
        <f>IF(N11&lt;&gt;"",VLOOKUP(N11,個人種目エントリー!$A$6:$L$104,10,FALSE),"")</f>
        <v/>
      </c>
      <c r="S11" s="24"/>
      <c r="T11" s="25" t="str">
        <f>IF(S11&lt;&gt;"",VLOOKUP(S11,個人種目エントリー!$A$6:$L$104,2,FALSE),"")</f>
        <v/>
      </c>
      <c r="U11" s="25" t="str">
        <f>IF(S11&lt;&gt;"",VLOOKUP(S11,個人種目エントリー!$A$6:$L$104,12,FALSE),"")</f>
        <v/>
      </c>
      <c r="V11" s="25" t="str">
        <f>IF(S11&lt;&gt;"",VLOOKUP(S11,個人種目エントリー!$A$6:$L$104,8,FALSE),"")</f>
        <v/>
      </c>
      <c r="W11" s="26" t="str">
        <f>IF(S11&lt;&gt;"",VLOOKUP(S11,個人種目エントリー!$A$6:$L$104,10,FALSE),"")</f>
        <v/>
      </c>
      <c r="X11" s="33" t="str">
        <f t="shared" si="0"/>
        <v/>
      </c>
      <c r="Y11" s="34" t="str">
        <f>IFERROR(VLOOKUP(X11,マスタ!$A$20:$C$25,3,TRUE),"")</f>
        <v/>
      </c>
      <c r="Z11" s="3">
        <f t="shared" si="1"/>
        <v>0</v>
      </c>
      <c r="AA11" s="6">
        <f t="shared" si="2"/>
        <v>0</v>
      </c>
      <c r="AB11" s="7" t="str" cm="1">
        <f t="array" ref="AB11">IFERROR(_xlfn.SWITCH(C11,"男",Z11=4,"女",AA11=4,"混合",AND(Z11=2,AA11=2)),"")</f>
        <v/>
      </c>
    </row>
    <row r="12" spans="1:28" ht="32" customHeight="1">
      <c r="A12" s="29">
        <v>8</v>
      </c>
      <c r="B12" s="30"/>
      <c r="C12" s="31"/>
      <c r="D12" s="32"/>
      <c r="E12" s="25" t="str">
        <f>IF(D12&lt;&gt;"",VLOOKUP(D12,個人種目エントリー!$A$6:$L$104,2,FALSE),"")</f>
        <v/>
      </c>
      <c r="F12" s="25" t="str">
        <f>IF(D12&lt;&gt;"",VLOOKUP(D12,個人種目エントリー!$A$6:$L$104,12,FALSE),"")</f>
        <v/>
      </c>
      <c r="G12" s="25" t="str">
        <f>IF(D12&lt;&gt;"",VLOOKUP(D12,個人種目エントリー!$A$6:$L$104,8,FALSE),"")</f>
        <v/>
      </c>
      <c r="H12" s="26" t="str">
        <f>IF(D12&lt;&gt;"",VLOOKUP(D12,個人種目エントリー!$A$6:$L$104,10,FALSE),"")</f>
        <v/>
      </c>
      <c r="I12" s="24"/>
      <c r="J12" s="25" t="str">
        <f>IF(I12&lt;&gt;"",VLOOKUP(I12,個人種目エントリー!$A$6:$L$104,2,FALSE),"")</f>
        <v/>
      </c>
      <c r="K12" s="25" t="str">
        <f>IF(I12&lt;&gt;"",VLOOKUP(I12,個人種目エントリー!$A$6:$L$104,12,FALSE),"")</f>
        <v/>
      </c>
      <c r="L12" s="25" t="str">
        <f>IF(I12&lt;&gt;"",VLOOKUP(I12,個人種目エントリー!$A$6:$L$104,8,FALSE),"")</f>
        <v/>
      </c>
      <c r="M12" s="26" t="str">
        <f>IF(I12&lt;&gt;"",VLOOKUP(I12,個人種目エントリー!$A$6:$L$104,10,FALSE),"")</f>
        <v/>
      </c>
      <c r="N12" s="24"/>
      <c r="O12" s="25" t="str">
        <f>IF(N12&lt;&gt;"",VLOOKUP(N12,個人種目エントリー!$A$6:$L$104,2,FALSE),"")</f>
        <v/>
      </c>
      <c r="P12" s="25" t="str">
        <f>IF(N12&lt;&gt;"",VLOOKUP(N12,個人種目エントリー!$A$6:$L$104,12,FALSE),"")</f>
        <v/>
      </c>
      <c r="Q12" s="25" t="str">
        <f>IF(N12&lt;&gt;"",VLOOKUP(N12,個人種目エントリー!$A$6:$L$104,8,FALSE),"")</f>
        <v/>
      </c>
      <c r="R12" s="26" t="str">
        <f>IF(N12&lt;&gt;"",VLOOKUP(N12,個人種目エントリー!$A$6:$L$104,10,FALSE),"")</f>
        <v/>
      </c>
      <c r="S12" s="24"/>
      <c r="T12" s="25" t="str">
        <f>IF(S12&lt;&gt;"",VLOOKUP(S12,個人種目エントリー!$A$6:$L$104,2,FALSE),"")</f>
        <v/>
      </c>
      <c r="U12" s="25" t="str">
        <f>IF(S12&lt;&gt;"",VLOOKUP(S12,個人種目エントリー!$A$6:$L$104,12,FALSE),"")</f>
        <v/>
      </c>
      <c r="V12" s="25" t="str">
        <f>IF(S12&lt;&gt;"",VLOOKUP(S12,個人種目エントリー!$A$6:$L$104,8,FALSE),"")</f>
        <v/>
      </c>
      <c r="W12" s="26" t="str">
        <f>IF(S12&lt;&gt;"",VLOOKUP(S12,個人種目エントリー!$A$6:$L$104,10,FALSE),"")</f>
        <v/>
      </c>
      <c r="X12" s="33" t="str">
        <f t="shared" si="0"/>
        <v/>
      </c>
      <c r="Y12" s="34" t="str">
        <f>IFERROR(VLOOKUP(X12,マスタ!$A$20:$C$25,3,TRUE),"")</f>
        <v/>
      </c>
      <c r="Z12" s="3">
        <f t="shared" si="1"/>
        <v>0</v>
      </c>
      <c r="AA12" s="6">
        <f t="shared" si="2"/>
        <v>0</v>
      </c>
      <c r="AB12" s="7" t="str" cm="1">
        <f t="array" ref="AB12">IFERROR(_xlfn.SWITCH(C12,"男",Z12=4,"女",AA12=4,"混合",AND(Z12=2,AA12=2)),"")</f>
        <v/>
      </c>
    </row>
    <row r="13" spans="1:28" ht="32" customHeight="1">
      <c r="A13" s="29">
        <v>9</v>
      </c>
      <c r="B13" s="30"/>
      <c r="C13" s="31"/>
      <c r="D13" s="32"/>
      <c r="E13" s="25" t="str">
        <f>IF(D13&lt;&gt;"",VLOOKUP(D13,個人種目エントリー!$A$6:$L$104,2,FALSE),"")</f>
        <v/>
      </c>
      <c r="F13" s="25" t="str">
        <f>IF(D13&lt;&gt;"",VLOOKUP(D13,個人種目エントリー!$A$6:$L$104,12,FALSE),"")</f>
        <v/>
      </c>
      <c r="G13" s="25" t="str">
        <f>IF(D13&lt;&gt;"",VLOOKUP(D13,個人種目エントリー!$A$6:$L$104,8,FALSE),"")</f>
        <v/>
      </c>
      <c r="H13" s="26" t="str">
        <f>IF(D13&lt;&gt;"",VLOOKUP(D13,個人種目エントリー!$A$6:$L$104,10,FALSE),"")</f>
        <v/>
      </c>
      <c r="I13" s="24"/>
      <c r="J13" s="25" t="str">
        <f>IF(I13&lt;&gt;"",VLOOKUP(I13,個人種目エントリー!$A$6:$L$104,2,FALSE),"")</f>
        <v/>
      </c>
      <c r="K13" s="25" t="str">
        <f>IF(I13&lt;&gt;"",VLOOKUP(I13,個人種目エントリー!$A$6:$L$104,12,FALSE),"")</f>
        <v/>
      </c>
      <c r="L13" s="25" t="str">
        <f>IF(I13&lt;&gt;"",VLOOKUP(I13,個人種目エントリー!$A$6:$L$104,8,FALSE),"")</f>
        <v/>
      </c>
      <c r="M13" s="26" t="str">
        <f>IF(I13&lt;&gt;"",VLOOKUP(I13,個人種目エントリー!$A$6:$L$104,10,FALSE),"")</f>
        <v/>
      </c>
      <c r="N13" s="24"/>
      <c r="O13" s="25" t="str">
        <f>IF(N13&lt;&gt;"",VLOOKUP(N13,個人種目エントリー!$A$6:$L$104,2,FALSE),"")</f>
        <v/>
      </c>
      <c r="P13" s="25" t="str">
        <f>IF(N13&lt;&gt;"",VLOOKUP(N13,個人種目エントリー!$A$6:$L$104,12,FALSE),"")</f>
        <v/>
      </c>
      <c r="Q13" s="25" t="str">
        <f>IF(N13&lt;&gt;"",VLOOKUP(N13,個人種目エントリー!$A$6:$L$104,8,FALSE),"")</f>
        <v/>
      </c>
      <c r="R13" s="26" t="str">
        <f>IF(N13&lt;&gt;"",VLOOKUP(N13,個人種目エントリー!$A$6:$L$104,10,FALSE),"")</f>
        <v/>
      </c>
      <c r="S13" s="24"/>
      <c r="T13" s="25" t="str">
        <f>IF(S13&lt;&gt;"",VLOOKUP(S13,個人種目エントリー!$A$6:$L$104,2,FALSE),"")</f>
        <v/>
      </c>
      <c r="U13" s="25" t="str">
        <f>IF(S13&lt;&gt;"",VLOOKUP(S13,個人種目エントリー!$A$6:$L$104,12,FALSE),"")</f>
        <v/>
      </c>
      <c r="V13" s="25" t="str">
        <f>IF(S13&lt;&gt;"",VLOOKUP(S13,個人種目エントリー!$A$6:$L$104,8,FALSE),"")</f>
        <v/>
      </c>
      <c r="W13" s="26" t="str">
        <f>IF(S13&lt;&gt;"",VLOOKUP(S13,個人種目エントリー!$A$6:$L$104,10,FALSE),"")</f>
        <v/>
      </c>
      <c r="X13" s="33" t="str">
        <f t="shared" si="0"/>
        <v/>
      </c>
      <c r="Y13" s="34" t="str">
        <f>IFERROR(VLOOKUP(X13,マスタ!$A$20:$C$25,3,TRUE),"")</f>
        <v/>
      </c>
      <c r="Z13" s="3">
        <f t="shared" si="1"/>
        <v>0</v>
      </c>
      <c r="AA13" s="6">
        <f t="shared" si="2"/>
        <v>0</v>
      </c>
      <c r="AB13" s="7" t="str" cm="1">
        <f t="array" ref="AB13">IFERROR(_xlfn.SWITCH(C13,"男",Z13=4,"女",AA13=4,"混合",AND(Z13=2,AA13=2)),"")</f>
        <v/>
      </c>
    </row>
    <row r="14" spans="1:28" ht="32" customHeight="1">
      <c r="A14" s="29">
        <v>10</v>
      </c>
      <c r="B14" s="30"/>
      <c r="C14" s="31"/>
      <c r="D14" s="32"/>
      <c r="E14" s="25" t="str">
        <f>IF(D14&lt;&gt;"",VLOOKUP(D14,個人種目エントリー!$A$6:$L$104,2,FALSE),"")</f>
        <v/>
      </c>
      <c r="F14" s="25" t="str">
        <f>IF(D14&lt;&gt;"",VLOOKUP(D14,個人種目エントリー!$A$6:$L$104,12,FALSE),"")</f>
        <v/>
      </c>
      <c r="G14" s="25" t="str">
        <f>IF(D14&lt;&gt;"",VLOOKUP(D14,個人種目エントリー!$A$6:$L$104,8,FALSE),"")</f>
        <v/>
      </c>
      <c r="H14" s="26" t="str">
        <f>IF(D14&lt;&gt;"",VLOOKUP(D14,個人種目エントリー!$A$6:$L$104,10,FALSE),"")</f>
        <v/>
      </c>
      <c r="I14" s="24"/>
      <c r="J14" s="25" t="str">
        <f>IF(I14&lt;&gt;"",VLOOKUP(I14,個人種目エントリー!$A$6:$L$104,2,FALSE),"")</f>
        <v/>
      </c>
      <c r="K14" s="25" t="str">
        <f>IF(I14&lt;&gt;"",VLOOKUP(I14,個人種目エントリー!$A$6:$L$104,12,FALSE),"")</f>
        <v/>
      </c>
      <c r="L14" s="25" t="str">
        <f>IF(I14&lt;&gt;"",VLOOKUP(I14,個人種目エントリー!$A$6:$L$104,8,FALSE),"")</f>
        <v/>
      </c>
      <c r="M14" s="26" t="str">
        <f>IF(I14&lt;&gt;"",VLOOKUP(I14,個人種目エントリー!$A$6:$L$104,10,FALSE),"")</f>
        <v/>
      </c>
      <c r="N14" s="24"/>
      <c r="O14" s="25" t="str">
        <f>IF(N14&lt;&gt;"",VLOOKUP(N14,個人種目エントリー!$A$6:$L$104,2,FALSE),"")</f>
        <v/>
      </c>
      <c r="P14" s="25" t="str">
        <f>IF(N14&lt;&gt;"",VLOOKUP(N14,個人種目エントリー!$A$6:$L$104,12,FALSE),"")</f>
        <v/>
      </c>
      <c r="Q14" s="25" t="str">
        <f>IF(N14&lt;&gt;"",VLOOKUP(N14,個人種目エントリー!$A$6:$L$104,8,FALSE),"")</f>
        <v/>
      </c>
      <c r="R14" s="26" t="str">
        <f>IF(N14&lt;&gt;"",VLOOKUP(N14,個人種目エントリー!$A$6:$L$104,10,FALSE),"")</f>
        <v/>
      </c>
      <c r="S14" s="24"/>
      <c r="T14" s="25" t="str">
        <f>IF(S14&lt;&gt;"",VLOOKUP(S14,個人種目エントリー!$A$6:$L$104,2,FALSE),"")</f>
        <v/>
      </c>
      <c r="U14" s="25" t="str">
        <f>IF(S14&lt;&gt;"",VLOOKUP(S14,個人種目エントリー!$A$6:$L$104,12,FALSE),"")</f>
        <v/>
      </c>
      <c r="V14" s="25" t="str">
        <f>IF(S14&lt;&gt;"",VLOOKUP(S14,個人種目エントリー!$A$6:$L$104,8,FALSE),"")</f>
        <v/>
      </c>
      <c r="W14" s="26" t="str">
        <f>IF(S14&lt;&gt;"",VLOOKUP(S14,個人種目エントリー!$A$6:$L$104,10,FALSE),"")</f>
        <v/>
      </c>
      <c r="X14" s="33" t="str">
        <f t="shared" ref="X14:X24" si="3">IFERROR(H14+M14+R14+W14,"")</f>
        <v/>
      </c>
      <c r="Y14" s="34" t="str">
        <f>IFERROR(VLOOKUP(X14,マスタ!$A$20:$C$25,3,TRUE),"")</f>
        <v/>
      </c>
      <c r="Z14" s="3">
        <f t="shared" si="1"/>
        <v>0</v>
      </c>
      <c r="AA14" s="6">
        <f t="shared" si="2"/>
        <v>0</v>
      </c>
      <c r="AB14" s="7" t="str" cm="1">
        <f t="array" ref="AB14">IFERROR(_xlfn.SWITCH(C14,"男",Z14=4,"女",AA14=4,"混合",AND(Z14=2,AA14=2)),"")</f>
        <v/>
      </c>
    </row>
    <row r="15" spans="1:28" ht="32" customHeight="1">
      <c r="A15" s="29">
        <v>11</v>
      </c>
      <c r="B15" s="30"/>
      <c r="C15" s="31"/>
      <c r="D15" s="32"/>
      <c r="E15" s="25" t="str">
        <f>IF(D15&lt;&gt;"",VLOOKUP(D15,個人種目エントリー!$A$6:$L$104,2,FALSE),"")</f>
        <v/>
      </c>
      <c r="F15" s="25" t="str">
        <f>IF(D15&lt;&gt;"",VLOOKUP(D15,個人種目エントリー!$A$6:$L$104,12,FALSE),"")</f>
        <v/>
      </c>
      <c r="G15" s="25" t="str">
        <f>IF(D15&lt;&gt;"",VLOOKUP(D15,個人種目エントリー!$A$6:$L$104,8,FALSE),"")</f>
        <v/>
      </c>
      <c r="H15" s="26" t="str">
        <f>IF(D15&lt;&gt;"",VLOOKUP(D15,個人種目エントリー!$A$6:$L$104,10,FALSE),"")</f>
        <v/>
      </c>
      <c r="I15" s="24"/>
      <c r="J15" s="25" t="str">
        <f>IF(I15&lt;&gt;"",VLOOKUP(I15,個人種目エントリー!$A$6:$L$104,2,FALSE),"")</f>
        <v/>
      </c>
      <c r="K15" s="25" t="str">
        <f>IF(I15&lt;&gt;"",VLOOKUP(I15,個人種目エントリー!$A$6:$L$104,12,FALSE),"")</f>
        <v/>
      </c>
      <c r="L15" s="25" t="str">
        <f>IF(I15&lt;&gt;"",VLOOKUP(I15,個人種目エントリー!$A$6:$L$104,8,FALSE),"")</f>
        <v/>
      </c>
      <c r="M15" s="26" t="str">
        <f>IF(I15&lt;&gt;"",VLOOKUP(I15,個人種目エントリー!$A$6:$L$104,10,FALSE),"")</f>
        <v/>
      </c>
      <c r="N15" s="24"/>
      <c r="O15" s="25" t="str">
        <f>IF(N15&lt;&gt;"",VLOOKUP(N15,個人種目エントリー!$A$6:$L$104,2,FALSE),"")</f>
        <v/>
      </c>
      <c r="P15" s="25" t="str">
        <f>IF(N15&lt;&gt;"",VLOOKUP(N15,個人種目エントリー!$A$6:$L$104,12,FALSE),"")</f>
        <v/>
      </c>
      <c r="Q15" s="25" t="str">
        <f>IF(N15&lt;&gt;"",VLOOKUP(N15,個人種目エントリー!$A$6:$L$104,8,FALSE),"")</f>
        <v/>
      </c>
      <c r="R15" s="26" t="str">
        <f>IF(N15&lt;&gt;"",VLOOKUP(N15,個人種目エントリー!$A$6:$L$104,10,FALSE),"")</f>
        <v/>
      </c>
      <c r="S15" s="24"/>
      <c r="T15" s="25" t="str">
        <f>IF(S15&lt;&gt;"",VLOOKUP(S15,個人種目エントリー!$A$6:$L$104,2,FALSE),"")</f>
        <v/>
      </c>
      <c r="U15" s="25" t="str">
        <f>IF(S15&lt;&gt;"",VLOOKUP(S15,個人種目エントリー!$A$6:$L$104,12,FALSE),"")</f>
        <v/>
      </c>
      <c r="V15" s="25" t="str">
        <f>IF(S15&lt;&gt;"",VLOOKUP(S15,個人種目エントリー!$A$6:$L$104,8,FALSE),"")</f>
        <v/>
      </c>
      <c r="W15" s="26" t="str">
        <f>IF(S15&lt;&gt;"",VLOOKUP(S15,個人種目エントリー!$A$6:$L$104,10,FALSE),"")</f>
        <v/>
      </c>
      <c r="X15" s="33" t="str">
        <f t="shared" si="3"/>
        <v/>
      </c>
      <c r="Y15" s="34" t="str">
        <f>IFERROR(VLOOKUP(X15,マスタ!$A$20:$C$25,3,TRUE),"")</f>
        <v/>
      </c>
      <c r="Z15" s="3">
        <f t="shared" ref="Z15:Z24" si="4">COUNTIF(D15:W15,"男")</f>
        <v>0</v>
      </c>
      <c r="AA15" s="6">
        <f t="shared" ref="AA15:AA24" si="5">COUNTIF(D15:W15,"女")</f>
        <v>0</v>
      </c>
      <c r="AB15" s="7" t="str" cm="1">
        <f t="array" ref="AB15">IFERROR(_xlfn.SWITCH(C15,"男",Z15=4,"女",AA15=4,"混合",AND(Z15=2,AA15=2)),"")</f>
        <v/>
      </c>
    </row>
    <row r="16" spans="1:28" ht="32" customHeight="1">
      <c r="A16" s="29">
        <v>12</v>
      </c>
      <c r="B16" s="30"/>
      <c r="C16" s="31"/>
      <c r="D16" s="32"/>
      <c r="E16" s="25" t="str">
        <f>IF(D16&lt;&gt;"",VLOOKUP(D16,個人種目エントリー!$A$6:$L$104,2,FALSE),"")</f>
        <v/>
      </c>
      <c r="F16" s="25" t="str">
        <f>IF(D16&lt;&gt;"",VLOOKUP(D16,個人種目エントリー!$A$6:$L$104,12,FALSE),"")</f>
        <v/>
      </c>
      <c r="G16" s="25" t="str">
        <f>IF(D16&lt;&gt;"",VLOOKUP(D16,個人種目エントリー!$A$6:$L$104,8,FALSE),"")</f>
        <v/>
      </c>
      <c r="H16" s="26" t="str">
        <f>IF(D16&lt;&gt;"",VLOOKUP(D16,個人種目エントリー!$A$6:$L$104,10,FALSE),"")</f>
        <v/>
      </c>
      <c r="I16" s="24"/>
      <c r="J16" s="25" t="str">
        <f>IF(I16&lt;&gt;"",VLOOKUP(I16,個人種目エントリー!$A$6:$L$104,2,FALSE),"")</f>
        <v/>
      </c>
      <c r="K16" s="25" t="str">
        <f>IF(I16&lt;&gt;"",VLOOKUP(I16,個人種目エントリー!$A$6:$L$104,12,FALSE),"")</f>
        <v/>
      </c>
      <c r="L16" s="25" t="str">
        <f>IF(I16&lt;&gt;"",VLOOKUP(I16,個人種目エントリー!$A$6:$L$104,8,FALSE),"")</f>
        <v/>
      </c>
      <c r="M16" s="26" t="str">
        <f>IF(I16&lt;&gt;"",VLOOKUP(I16,個人種目エントリー!$A$6:$L$104,10,FALSE),"")</f>
        <v/>
      </c>
      <c r="N16" s="24"/>
      <c r="O16" s="25" t="str">
        <f>IF(N16&lt;&gt;"",VLOOKUP(N16,個人種目エントリー!$A$6:$L$104,2,FALSE),"")</f>
        <v/>
      </c>
      <c r="P16" s="25" t="str">
        <f>IF(N16&lt;&gt;"",VLOOKUP(N16,個人種目エントリー!$A$6:$L$104,12,FALSE),"")</f>
        <v/>
      </c>
      <c r="Q16" s="25" t="str">
        <f>IF(N16&lt;&gt;"",VLOOKUP(N16,個人種目エントリー!$A$6:$L$104,8,FALSE),"")</f>
        <v/>
      </c>
      <c r="R16" s="26" t="str">
        <f>IF(N16&lt;&gt;"",VLOOKUP(N16,個人種目エントリー!$A$6:$L$104,10,FALSE),"")</f>
        <v/>
      </c>
      <c r="S16" s="24"/>
      <c r="T16" s="25" t="str">
        <f>IF(S16&lt;&gt;"",VLOOKUP(S16,個人種目エントリー!$A$6:$L$104,2,FALSE),"")</f>
        <v/>
      </c>
      <c r="U16" s="25" t="str">
        <f>IF(S16&lt;&gt;"",VLOOKUP(S16,個人種目エントリー!$A$6:$L$104,12,FALSE),"")</f>
        <v/>
      </c>
      <c r="V16" s="25" t="str">
        <f>IF(S16&lt;&gt;"",VLOOKUP(S16,個人種目エントリー!$A$6:$L$104,8,FALSE),"")</f>
        <v/>
      </c>
      <c r="W16" s="26" t="str">
        <f>IF(S16&lt;&gt;"",VLOOKUP(S16,個人種目エントリー!$A$6:$L$104,10,FALSE),"")</f>
        <v/>
      </c>
      <c r="X16" s="33" t="str">
        <f t="shared" si="3"/>
        <v/>
      </c>
      <c r="Y16" s="34" t="str">
        <f>IFERROR(VLOOKUP(X16,マスタ!$A$20:$C$25,3,TRUE),"")</f>
        <v/>
      </c>
      <c r="Z16" s="3">
        <f t="shared" si="4"/>
        <v>0</v>
      </c>
      <c r="AA16" s="6">
        <f t="shared" si="5"/>
        <v>0</v>
      </c>
      <c r="AB16" s="7" t="str" cm="1">
        <f t="array" ref="AB16">IFERROR(_xlfn.SWITCH(C16,"男",Z16=4,"女",AA16=4,"混合",AND(Z16=2,AA16=2)),"")</f>
        <v/>
      </c>
    </row>
    <row r="17" spans="1:28" ht="32" customHeight="1">
      <c r="A17" s="29">
        <v>13</v>
      </c>
      <c r="B17" s="30"/>
      <c r="C17" s="31"/>
      <c r="D17" s="32"/>
      <c r="E17" s="25" t="str">
        <f>IF(D17&lt;&gt;"",VLOOKUP(D17,個人種目エントリー!$A$6:$L$104,2,FALSE),"")</f>
        <v/>
      </c>
      <c r="F17" s="25" t="str">
        <f>IF(D17&lt;&gt;"",VLOOKUP(D17,個人種目エントリー!$A$6:$L$104,12,FALSE),"")</f>
        <v/>
      </c>
      <c r="G17" s="25" t="str">
        <f>IF(D17&lt;&gt;"",VLOOKUP(D17,個人種目エントリー!$A$6:$L$104,8,FALSE),"")</f>
        <v/>
      </c>
      <c r="H17" s="26" t="str">
        <f>IF(D17&lt;&gt;"",VLOOKUP(D17,個人種目エントリー!$A$6:$L$104,10,FALSE),"")</f>
        <v/>
      </c>
      <c r="I17" s="24"/>
      <c r="J17" s="25" t="str">
        <f>IF(I17&lt;&gt;"",VLOOKUP(I17,個人種目エントリー!$A$6:$L$104,2,FALSE),"")</f>
        <v/>
      </c>
      <c r="K17" s="25" t="str">
        <f>IF(I17&lt;&gt;"",VLOOKUP(I17,個人種目エントリー!$A$6:$L$104,12,FALSE),"")</f>
        <v/>
      </c>
      <c r="L17" s="25" t="str">
        <f>IF(I17&lt;&gt;"",VLOOKUP(I17,個人種目エントリー!$A$6:$L$104,8,FALSE),"")</f>
        <v/>
      </c>
      <c r="M17" s="26" t="str">
        <f>IF(I17&lt;&gt;"",VLOOKUP(I17,個人種目エントリー!$A$6:$L$104,10,FALSE),"")</f>
        <v/>
      </c>
      <c r="N17" s="24"/>
      <c r="O17" s="25" t="str">
        <f>IF(N17&lt;&gt;"",VLOOKUP(N17,個人種目エントリー!$A$6:$L$104,2,FALSE),"")</f>
        <v/>
      </c>
      <c r="P17" s="25" t="str">
        <f>IF(N17&lt;&gt;"",VLOOKUP(N17,個人種目エントリー!$A$6:$L$104,12,FALSE),"")</f>
        <v/>
      </c>
      <c r="Q17" s="25" t="str">
        <f>IF(N17&lt;&gt;"",VLOOKUP(N17,個人種目エントリー!$A$6:$L$104,8,FALSE),"")</f>
        <v/>
      </c>
      <c r="R17" s="26" t="str">
        <f>IF(N17&lt;&gt;"",VLOOKUP(N17,個人種目エントリー!$A$6:$L$104,10,FALSE),"")</f>
        <v/>
      </c>
      <c r="S17" s="24"/>
      <c r="T17" s="25" t="str">
        <f>IF(S17&lt;&gt;"",VLOOKUP(S17,個人種目エントリー!$A$6:$L$104,2,FALSE),"")</f>
        <v/>
      </c>
      <c r="U17" s="25" t="str">
        <f>IF(S17&lt;&gt;"",VLOOKUP(S17,個人種目エントリー!$A$6:$L$104,12,FALSE),"")</f>
        <v/>
      </c>
      <c r="V17" s="25" t="str">
        <f>IF(S17&lt;&gt;"",VLOOKUP(S17,個人種目エントリー!$A$6:$L$104,8,FALSE),"")</f>
        <v/>
      </c>
      <c r="W17" s="26" t="str">
        <f>IF(S17&lt;&gt;"",VLOOKUP(S17,個人種目エントリー!$A$6:$L$104,10,FALSE),"")</f>
        <v/>
      </c>
      <c r="X17" s="33" t="str">
        <f t="shared" si="3"/>
        <v/>
      </c>
      <c r="Y17" s="34" t="str">
        <f>IFERROR(VLOOKUP(X17,マスタ!$A$20:$C$25,3,TRUE),"")</f>
        <v/>
      </c>
      <c r="Z17" s="3">
        <f t="shared" si="4"/>
        <v>0</v>
      </c>
      <c r="AA17" s="6">
        <f t="shared" si="5"/>
        <v>0</v>
      </c>
      <c r="AB17" s="7" t="str" cm="1">
        <f t="array" ref="AB17">IFERROR(_xlfn.SWITCH(C17,"男",Z17=4,"女",AA17=4,"混合",AND(Z17=2,AA17=2)),"")</f>
        <v/>
      </c>
    </row>
    <row r="18" spans="1:28" ht="32" customHeight="1">
      <c r="A18" s="29">
        <v>14</v>
      </c>
      <c r="B18" s="30"/>
      <c r="C18" s="31"/>
      <c r="D18" s="32"/>
      <c r="E18" s="25" t="str">
        <f>IF(D18&lt;&gt;"",VLOOKUP(D18,個人種目エントリー!$A$6:$L$104,2,FALSE),"")</f>
        <v/>
      </c>
      <c r="F18" s="25" t="str">
        <f>IF(D18&lt;&gt;"",VLOOKUP(D18,個人種目エントリー!$A$6:$L$104,12,FALSE),"")</f>
        <v/>
      </c>
      <c r="G18" s="25" t="str">
        <f>IF(D18&lt;&gt;"",VLOOKUP(D18,個人種目エントリー!$A$6:$L$104,8,FALSE),"")</f>
        <v/>
      </c>
      <c r="H18" s="26" t="str">
        <f>IF(D18&lt;&gt;"",VLOOKUP(D18,個人種目エントリー!$A$6:$L$104,10,FALSE),"")</f>
        <v/>
      </c>
      <c r="I18" s="24"/>
      <c r="J18" s="25" t="str">
        <f>IF(I18&lt;&gt;"",VLOOKUP(I18,個人種目エントリー!$A$6:$L$104,2,FALSE),"")</f>
        <v/>
      </c>
      <c r="K18" s="25" t="str">
        <f>IF(I18&lt;&gt;"",VLOOKUP(I18,個人種目エントリー!$A$6:$L$104,12,FALSE),"")</f>
        <v/>
      </c>
      <c r="L18" s="25" t="str">
        <f>IF(I18&lt;&gt;"",VLOOKUP(I18,個人種目エントリー!$A$6:$L$104,8,FALSE),"")</f>
        <v/>
      </c>
      <c r="M18" s="26" t="str">
        <f>IF(I18&lt;&gt;"",VLOOKUP(I18,個人種目エントリー!$A$6:$L$104,10,FALSE),"")</f>
        <v/>
      </c>
      <c r="N18" s="24"/>
      <c r="O18" s="25" t="str">
        <f>IF(N18&lt;&gt;"",VLOOKUP(N18,個人種目エントリー!$A$6:$L$104,2,FALSE),"")</f>
        <v/>
      </c>
      <c r="P18" s="25" t="str">
        <f>IF(N18&lt;&gt;"",VLOOKUP(N18,個人種目エントリー!$A$6:$L$104,12,FALSE),"")</f>
        <v/>
      </c>
      <c r="Q18" s="25" t="str">
        <f>IF(N18&lt;&gt;"",VLOOKUP(N18,個人種目エントリー!$A$6:$L$104,8,FALSE),"")</f>
        <v/>
      </c>
      <c r="R18" s="26" t="str">
        <f>IF(N18&lt;&gt;"",VLOOKUP(N18,個人種目エントリー!$A$6:$L$104,10,FALSE),"")</f>
        <v/>
      </c>
      <c r="S18" s="24"/>
      <c r="T18" s="25" t="str">
        <f>IF(S18&lt;&gt;"",VLOOKUP(S18,個人種目エントリー!$A$6:$L$104,2,FALSE),"")</f>
        <v/>
      </c>
      <c r="U18" s="25" t="str">
        <f>IF(S18&lt;&gt;"",VLOOKUP(S18,個人種目エントリー!$A$6:$L$104,12,FALSE),"")</f>
        <v/>
      </c>
      <c r="V18" s="25" t="str">
        <f>IF(S18&lt;&gt;"",VLOOKUP(S18,個人種目エントリー!$A$6:$L$104,8,FALSE),"")</f>
        <v/>
      </c>
      <c r="W18" s="26" t="str">
        <f>IF(S18&lt;&gt;"",VLOOKUP(S18,個人種目エントリー!$A$6:$L$104,10,FALSE),"")</f>
        <v/>
      </c>
      <c r="X18" s="33" t="str">
        <f t="shared" si="3"/>
        <v/>
      </c>
      <c r="Y18" s="34" t="str">
        <f>IFERROR(VLOOKUP(X18,マスタ!$A$20:$C$25,3,TRUE),"")</f>
        <v/>
      </c>
      <c r="Z18" s="3">
        <f t="shared" si="4"/>
        <v>0</v>
      </c>
      <c r="AA18" s="6">
        <f t="shared" si="5"/>
        <v>0</v>
      </c>
      <c r="AB18" s="7" t="str" cm="1">
        <f t="array" ref="AB18">IFERROR(_xlfn.SWITCH(C18,"男",Z18=4,"女",AA18=4,"混合",AND(Z18=2,AA18=2)),"")</f>
        <v/>
      </c>
    </row>
    <row r="19" spans="1:28" ht="32" customHeight="1">
      <c r="A19" s="29">
        <v>15</v>
      </c>
      <c r="B19" s="30"/>
      <c r="C19" s="31"/>
      <c r="D19" s="32"/>
      <c r="E19" s="25" t="str">
        <f>IF(D19&lt;&gt;"",VLOOKUP(D19,個人種目エントリー!$A$6:$L$104,2,FALSE),"")</f>
        <v/>
      </c>
      <c r="F19" s="25" t="str">
        <f>IF(D19&lt;&gt;"",VLOOKUP(D19,個人種目エントリー!$A$6:$L$104,12,FALSE),"")</f>
        <v/>
      </c>
      <c r="G19" s="25" t="str">
        <f>IF(D19&lt;&gt;"",VLOOKUP(D19,個人種目エントリー!$A$6:$L$104,8,FALSE),"")</f>
        <v/>
      </c>
      <c r="H19" s="26" t="str">
        <f>IF(D19&lt;&gt;"",VLOOKUP(D19,個人種目エントリー!$A$6:$L$104,10,FALSE),"")</f>
        <v/>
      </c>
      <c r="I19" s="24"/>
      <c r="J19" s="25" t="str">
        <f>IF(I19&lt;&gt;"",VLOOKUP(I19,個人種目エントリー!$A$6:$L$104,2,FALSE),"")</f>
        <v/>
      </c>
      <c r="K19" s="25" t="str">
        <f>IF(I19&lt;&gt;"",VLOOKUP(I19,個人種目エントリー!$A$6:$L$104,12,FALSE),"")</f>
        <v/>
      </c>
      <c r="L19" s="25" t="str">
        <f>IF(I19&lt;&gt;"",VLOOKUP(I19,個人種目エントリー!$A$6:$L$104,8,FALSE),"")</f>
        <v/>
      </c>
      <c r="M19" s="26" t="str">
        <f>IF(I19&lt;&gt;"",VLOOKUP(I19,個人種目エントリー!$A$6:$L$104,10,FALSE),"")</f>
        <v/>
      </c>
      <c r="N19" s="24"/>
      <c r="O19" s="25" t="str">
        <f>IF(N19&lt;&gt;"",VLOOKUP(N19,個人種目エントリー!$A$6:$L$104,2,FALSE),"")</f>
        <v/>
      </c>
      <c r="P19" s="25" t="str">
        <f>IF(N19&lt;&gt;"",VLOOKUP(N19,個人種目エントリー!$A$6:$L$104,12,FALSE),"")</f>
        <v/>
      </c>
      <c r="Q19" s="25" t="str">
        <f>IF(N19&lt;&gt;"",VLOOKUP(N19,個人種目エントリー!$A$6:$L$104,8,FALSE),"")</f>
        <v/>
      </c>
      <c r="R19" s="26" t="str">
        <f>IF(N19&lt;&gt;"",VLOOKUP(N19,個人種目エントリー!$A$6:$L$104,10,FALSE),"")</f>
        <v/>
      </c>
      <c r="S19" s="24"/>
      <c r="T19" s="25" t="str">
        <f>IF(S19&lt;&gt;"",VLOOKUP(S19,個人種目エントリー!$A$6:$L$104,2,FALSE),"")</f>
        <v/>
      </c>
      <c r="U19" s="25" t="str">
        <f>IF(S19&lt;&gt;"",VLOOKUP(S19,個人種目エントリー!$A$6:$L$104,12,FALSE),"")</f>
        <v/>
      </c>
      <c r="V19" s="25" t="str">
        <f>IF(S19&lt;&gt;"",VLOOKUP(S19,個人種目エントリー!$A$6:$L$104,8,FALSE),"")</f>
        <v/>
      </c>
      <c r="W19" s="26" t="str">
        <f>IF(S19&lt;&gt;"",VLOOKUP(S19,個人種目エントリー!$A$6:$L$104,10,FALSE),"")</f>
        <v/>
      </c>
      <c r="X19" s="33" t="str">
        <f t="shared" si="3"/>
        <v/>
      </c>
      <c r="Y19" s="34" t="str">
        <f>IFERROR(VLOOKUP(X19,マスタ!$A$20:$C$25,3,TRUE),"")</f>
        <v/>
      </c>
      <c r="Z19" s="3">
        <f t="shared" si="4"/>
        <v>0</v>
      </c>
      <c r="AA19" s="6">
        <f t="shared" si="5"/>
        <v>0</v>
      </c>
      <c r="AB19" s="7" t="str" cm="1">
        <f t="array" ref="AB19">IFERROR(_xlfn.SWITCH(C19,"男",Z19=4,"女",AA19=4,"混合",AND(Z19=2,AA19=2)),"")</f>
        <v/>
      </c>
    </row>
    <row r="20" spans="1:28" ht="32" customHeight="1">
      <c r="A20" s="29">
        <v>16</v>
      </c>
      <c r="B20" s="30"/>
      <c r="C20" s="31"/>
      <c r="D20" s="32"/>
      <c r="E20" s="25" t="str">
        <f>IF(D20&lt;&gt;"",VLOOKUP(D20,個人種目エントリー!$A$6:$L$104,2,FALSE),"")</f>
        <v/>
      </c>
      <c r="F20" s="25" t="str">
        <f>IF(D20&lt;&gt;"",VLOOKUP(D20,個人種目エントリー!$A$6:$L$104,12,FALSE),"")</f>
        <v/>
      </c>
      <c r="G20" s="25" t="str">
        <f>IF(D20&lt;&gt;"",VLOOKUP(D20,個人種目エントリー!$A$6:$L$104,8,FALSE),"")</f>
        <v/>
      </c>
      <c r="H20" s="26" t="str">
        <f>IF(D20&lt;&gt;"",VLOOKUP(D20,個人種目エントリー!$A$6:$L$104,10,FALSE),"")</f>
        <v/>
      </c>
      <c r="I20" s="24"/>
      <c r="J20" s="25" t="str">
        <f>IF(I20&lt;&gt;"",VLOOKUP(I20,個人種目エントリー!$A$6:$L$104,2,FALSE),"")</f>
        <v/>
      </c>
      <c r="K20" s="25" t="str">
        <f>IF(I20&lt;&gt;"",VLOOKUP(I20,個人種目エントリー!$A$6:$L$104,12,FALSE),"")</f>
        <v/>
      </c>
      <c r="L20" s="25" t="str">
        <f>IF(I20&lt;&gt;"",VLOOKUP(I20,個人種目エントリー!$A$6:$L$104,8,FALSE),"")</f>
        <v/>
      </c>
      <c r="M20" s="26" t="str">
        <f>IF(I20&lt;&gt;"",VLOOKUP(I20,個人種目エントリー!$A$6:$L$104,10,FALSE),"")</f>
        <v/>
      </c>
      <c r="N20" s="24"/>
      <c r="O20" s="25" t="str">
        <f>IF(N20&lt;&gt;"",VLOOKUP(N20,個人種目エントリー!$A$6:$L$104,2,FALSE),"")</f>
        <v/>
      </c>
      <c r="P20" s="25" t="str">
        <f>IF(N20&lt;&gt;"",VLOOKUP(N20,個人種目エントリー!$A$6:$L$104,12,FALSE),"")</f>
        <v/>
      </c>
      <c r="Q20" s="25" t="str">
        <f>IF(N20&lt;&gt;"",VLOOKUP(N20,個人種目エントリー!$A$6:$L$104,8,FALSE),"")</f>
        <v/>
      </c>
      <c r="R20" s="26" t="str">
        <f>IF(N20&lt;&gt;"",VLOOKUP(N20,個人種目エントリー!$A$6:$L$104,10,FALSE),"")</f>
        <v/>
      </c>
      <c r="S20" s="24"/>
      <c r="T20" s="25" t="str">
        <f>IF(S20&lt;&gt;"",VLOOKUP(S20,個人種目エントリー!$A$6:$L$104,2,FALSE),"")</f>
        <v/>
      </c>
      <c r="U20" s="25" t="str">
        <f>IF(S20&lt;&gt;"",VLOOKUP(S20,個人種目エントリー!$A$6:$L$104,12,FALSE),"")</f>
        <v/>
      </c>
      <c r="V20" s="25" t="str">
        <f>IF(S20&lt;&gt;"",VLOOKUP(S20,個人種目エントリー!$A$6:$L$104,8,FALSE),"")</f>
        <v/>
      </c>
      <c r="W20" s="26" t="str">
        <f>IF(S20&lt;&gt;"",VLOOKUP(S20,個人種目エントリー!$A$6:$L$104,10,FALSE),"")</f>
        <v/>
      </c>
      <c r="X20" s="33" t="str">
        <f t="shared" si="3"/>
        <v/>
      </c>
      <c r="Y20" s="34" t="str">
        <f>IFERROR(VLOOKUP(X20,マスタ!$A$20:$C$25,3,TRUE),"")</f>
        <v/>
      </c>
      <c r="Z20" s="3">
        <f t="shared" si="4"/>
        <v>0</v>
      </c>
      <c r="AA20" s="6">
        <f t="shared" si="5"/>
        <v>0</v>
      </c>
      <c r="AB20" s="7" t="str" cm="1">
        <f t="array" ref="AB20">IFERROR(_xlfn.SWITCH(C20,"男",Z20=4,"女",AA20=4,"混合",AND(Z20=2,AA20=2)),"")</f>
        <v/>
      </c>
    </row>
    <row r="21" spans="1:28" ht="32" customHeight="1">
      <c r="A21" s="29">
        <v>17</v>
      </c>
      <c r="B21" s="30"/>
      <c r="C21" s="31"/>
      <c r="D21" s="32"/>
      <c r="E21" s="25" t="str">
        <f>IF(D21&lt;&gt;"",VLOOKUP(D21,個人種目エントリー!$A$6:$L$104,2,FALSE),"")</f>
        <v/>
      </c>
      <c r="F21" s="25" t="str">
        <f>IF(D21&lt;&gt;"",VLOOKUP(D21,個人種目エントリー!$A$6:$L$104,12,FALSE),"")</f>
        <v/>
      </c>
      <c r="G21" s="25" t="str">
        <f>IF(D21&lt;&gt;"",VLOOKUP(D21,個人種目エントリー!$A$6:$L$104,8,FALSE),"")</f>
        <v/>
      </c>
      <c r="H21" s="26" t="str">
        <f>IF(D21&lt;&gt;"",VLOOKUP(D21,個人種目エントリー!$A$6:$L$104,10,FALSE),"")</f>
        <v/>
      </c>
      <c r="I21" s="24"/>
      <c r="J21" s="25" t="str">
        <f>IF(I21&lt;&gt;"",VLOOKUP(I21,個人種目エントリー!$A$6:$L$104,2,FALSE),"")</f>
        <v/>
      </c>
      <c r="K21" s="25" t="str">
        <f>IF(I21&lt;&gt;"",VLOOKUP(I21,個人種目エントリー!$A$6:$L$104,12,FALSE),"")</f>
        <v/>
      </c>
      <c r="L21" s="25" t="str">
        <f>IF(I21&lt;&gt;"",VLOOKUP(I21,個人種目エントリー!$A$6:$L$104,8,FALSE),"")</f>
        <v/>
      </c>
      <c r="M21" s="26" t="str">
        <f>IF(I21&lt;&gt;"",VLOOKUP(I21,個人種目エントリー!$A$6:$L$104,10,FALSE),"")</f>
        <v/>
      </c>
      <c r="N21" s="24"/>
      <c r="O21" s="25" t="str">
        <f>IF(N21&lt;&gt;"",VLOOKUP(N21,個人種目エントリー!$A$6:$L$104,2,FALSE),"")</f>
        <v/>
      </c>
      <c r="P21" s="25" t="str">
        <f>IF(N21&lt;&gt;"",VLOOKUP(N21,個人種目エントリー!$A$6:$L$104,12,FALSE),"")</f>
        <v/>
      </c>
      <c r="Q21" s="25" t="str">
        <f>IF(N21&lt;&gt;"",VLOOKUP(N21,個人種目エントリー!$A$6:$L$104,8,FALSE),"")</f>
        <v/>
      </c>
      <c r="R21" s="26" t="str">
        <f>IF(N21&lt;&gt;"",VLOOKUP(N21,個人種目エントリー!$A$6:$L$104,10,FALSE),"")</f>
        <v/>
      </c>
      <c r="S21" s="24"/>
      <c r="T21" s="25" t="str">
        <f>IF(S21&lt;&gt;"",VLOOKUP(S21,個人種目エントリー!$A$6:$L$104,2,FALSE),"")</f>
        <v/>
      </c>
      <c r="U21" s="25" t="str">
        <f>IF(S21&lt;&gt;"",VLOOKUP(S21,個人種目エントリー!$A$6:$L$104,12,FALSE),"")</f>
        <v/>
      </c>
      <c r="V21" s="25" t="str">
        <f>IF(S21&lt;&gt;"",VLOOKUP(S21,個人種目エントリー!$A$6:$L$104,8,FALSE),"")</f>
        <v/>
      </c>
      <c r="W21" s="26" t="str">
        <f>IF(S21&lt;&gt;"",VLOOKUP(S21,個人種目エントリー!$A$6:$L$104,10,FALSE),"")</f>
        <v/>
      </c>
      <c r="X21" s="33" t="str">
        <f t="shared" si="3"/>
        <v/>
      </c>
      <c r="Y21" s="34" t="str">
        <f>IFERROR(VLOOKUP(X21,マスタ!$A$20:$C$25,3,TRUE),"")</f>
        <v/>
      </c>
      <c r="Z21" s="3">
        <f t="shared" si="4"/>
        <v>0</v>
      </c>
      <c r="AA21" s="6">
        <f t="shared" si="5"/>
        <v>0</v>
      </c>
      <c r="AB21" s="7" t="str" cm="1">
        <f t="array" ref="AB21">IFERROR(_xlfn.SWITCH(C21,"男",Z21=4,"女",AA21=4,"混合",AND(Z21=2,AA21=2)),"")</f>
        <v/>
      </c>
    </row>
    <row r="22" spans="1:28" ht="32" customHeight="1">
      <c r="A22" s="29">
        <v>18</v>
      </c>
      <c r="B22" s="30"/>
      <c r="C22" s="31"/>
      <c r="D22" s="32"/>
      <c r="E22" s="25" t="str">
        <f>IF(D22&lt;&gt;"",VLOOKUP(D22,個人種目エントリー!$A$6:$L$104,2,FALSE),"")</f>
        <v/>
      </c>
      <c r="F22" s="25" t="str">
        <f>IF(D22&lt;&gt;"",VLOOKUP(D22,個人種目エントリー!$A$6:$L$104,12,FALSE),"")</f>
        <v/>
      </c>
      <c r="G22" s="25" t="str">
        <f>IF(D22&lt;&gt;"",VLOOKUP(D22,個人種目エントリー!$A$6:$L$104,8,FALSE),"")</f>
        <v/>
      </c>
      <c r="H22" s="26" t="str">
        <f>IF(D22&lt;&gt;"",VLOOKUP(D22,個人種目エントリー!$A$6:$L$104,10,FALSE),"")</f>
        <v/>
      </c>
      <c r="I22" s="24"/>
      <c r="J22" s="25" t="str">
        <f>IF(I22&lt;&gt;"",VLOOKUP(I22,個人種目エントリー!$A$6:$L$104,2,FALSE),"")</f>
        <v/>
      </c>
      <c r="K22" s="25" t="str">
        <f>IF(I22&lt;&gt;"",VLOOKUP(I22,個人種目エントリー!$A$6:$L$104,12,FALSE),"")</f>
        <v/>
      </c>
      <c r="L22" s="25" t="str">
        <f>IF(I22&lt;&gt;"",VLOOKUP(I22,個人種目エントリー!$A$6:$L$104,8,FALSE),"")</f>
        <v/>
      </c>
      <c r="M22" s="26" t="str">
        <f>IF(I22&lt;&gt;"",VLOOKUP(I22,個人種目エントリー!$A$6:$L$104,10,FALSE),"")</f>
        <v/>
      </c>
      <c r="N22" s="24"/>
      <c r="O22" s="25" t="str">
        <f>IF(N22&lt;&gt;"",VLOOKUP(N22,個人種目エントリー!$A$6:$L$104,2,FALSE),"")</f>
        <v/>
      </c>
      <c r="P22" s="25" t="str">
        <f>IF(N22&lt;&gt;"",VLOOKUP(N22,個人種目エントリー!$A$6:$L$104,12,FALSE),"")</f>
        <v/>
      </c>
      <c r="Q22" s="25" t="str">
        <f>IF(N22&lt;&gt;"",VLOOKUP(N22,個人種目エントリー!$A$6:$L$104,8,FALSE),"")</f>
        <v/>
      </c>
      <c r="R22" s="26" t="str">
        <f>IF(N22&lt;&gt;"",VLOOKUP(N22,個人種目エントリー!$A$6:$L$104,10,FALSE),"")</f>
        <v/>
      </c>
      <c r="S22" s="24"/>
      <c r="T22" s="25" t="str">
        <f>IF(S22&lt;&gt;"",VLOOKUP(S22,個人種目エントリー!$A$6:$L$104,2,FALSE),"")</f>
        <v/>
      </c>
      <c r="U22" s="25" t="str">
        <f>IF(S22&lt;&gt;"",VLOOKUP(S22,個人種目エントリー!$A$6:$L$104,12,FALSE),"")</f>
        <v/>
      </c>
      <c r="V22" s="25" t="str">
        <f>IF(S22&lt;&gt;"",VLOOKUP(S22,個人種目エントリー!$A$6:$L$104,8,FALSE),"")</f>
        <v/>
      </c>
      <c r="W22" s="26" t="str">
        <f>IF(S22&lt;&gt;"",VLOOKUP(S22,個人種目エントリー!$A$6:$L$104,10,FALSE),"")</f>
        <v/>
      </c>
      <c r="X22" s="33" t="str">
        <f t="shared" si="3"/>
        <v/>
      </c>
      <c r="Y22" s="34" t="str">
        <f>IFERROR(VLOOKUP(X22,マスタ!$A$20:$C$25,3,TRUE),"")</f>
        <v/>
      </c>
      <c r="Z22" s="3">
        <f t="shared" si="4"/>
        <v>0</v>
      </c>
      <c r="AA22" s="6">
        <f t="shared" si="5"/>
        <v>0</v>
      </c>
      <c r="AB22" s="7" t="str" cm="1">
        <f t="array" ref="AB22">IFERROR(_xlfn.SWITCH(C22,"男",Z22=4,"女",AA22=4,"混合",AND(Z22=2,AA22=2)),"")</f>
        <v/>
      </c>
    </row>
    <row r="23" spans="1:28" ht="32" customHeight="1">
      <c r="A23" s="29">
        <v>19</v>
      </c>
      <c r="B23" s="30"/>
      <c r="C23" s="31"/>
      <c r="D23" s="32"/>
      <c r="E23" s="25" t="str">
        <f>IF(D23&lt;&gt;"",VLOOKUP(D23,個人種目エントリー!$A$6:$L$104,2,FALSE),"")</f>
        <v/>
      </c>
      <c r="F23" s="25" t="str">
        <f>IF(D23&lt;&gt;"",VLOOKUP(D23,個人種目エントリー!$A$6:$L$104,12,FALSE),"")</f>
        <v/>
      </c>
      <c r="G23" s="25" t="str">
        <f>IF(D23&lt;&gt;"",VLOOKUP(D23,個人種目エントリー!$A$6:$L$104,8,FALSE),"")</f>
        <v/>
      </c>
      <c r="H23" s="26" t="str">
        <f>IF(D23&lt;&gt;"",VLOOKUP(D23,個人種目エントリー!$A$6:$L$104,10,FALSE),"")</f>
        <v/>
      </c>
      <c r="I23" s="24"/>
      <c r="J23" s="25" t="str">
        <f>IF(I23&lt;&gt;"",VLOOKUP(I23,個人種目エントリー!$A$6:$L$104,2,FALSE),"")</f>
        <v/>
      </c>
      <c r="K23" s="25" t="str">
        <f>IF(I23&lt;&gt;"",VLOOKUP(I23,個人種目エントリー!$A$6:$L$104,12,FALSE),"")</f>
        <v/>
      </c>
      <c r="L23" s="25" t="str">
        <f>IF(I23&lt;&gt;"",VLOOKUP(I23,個人種目エントリー!$A$6:$L$104,8,FALSE),"")</f>
        <v/>
      </c>
      <c r="M23" s="26" t="str">
        <f>IF(I23&lt;&gt;"",VLOOKUP(I23,個人種目エントリー!$A$6:$L$104,10,FALSE),"")</f>
        <v/>
      </c>
      <c r="N23" s="24"/>
      <c r="O23" s="25" t="str">
        <f>IF(N23&lt;&gt;"",VLOOKUP(N23,個人種目エントリー!$A$6:$L$104,2,FALSE),"")</f>
        <v/>
      </c>
      <c r="P23" s="25" t="str">
        <f>IF(N23&lt;&gt;"",VLOOKUP(N23,個人種目エントリー!$A$6:$L$104,12,FALSE),"")</f>
        <v/>
      </c>
      <c r="Q23" s="25" t="str">
        <f>IF(N23&lt;&gt;"",VLOOKUP(N23,個人種目エントリー!$A$6:$L$104,8,FALSE),"")</f>
        <v/>
      </c>
      <c r="R23" s="26" t="str">
        <f>IF(N23&lt;&gt;"",VLOOKUP(N23,個人種目エントリー!$A$6:$L$104,10,FALSE),"")</f>
        <v/>
      </c>
      <c r="S23" s="24"/>
      <c r="T23" s="25" t="str">
        <f>IF(S23&lt;&gt;"",VLOOKUP(S23,個人種目エントリー!$A$6:$L$104,2,FALSE),"")</f>
        <v/>
      </c>
      <c r="U23" s="25" t="str">
        <f>IF(S23&lt;&gt;"",VLOOKUP(S23,個人種目エントリー!$A$6:$L$104,12,FALSE),"")</f>
        <v/>
      </c>
      <c r="V23" s="25" t="str">
        <f>IF(S23&lt;&gt;"",VLOOKUP(S23,個人種目エントリー!$A$6:$L$104,8,FALSE),"")</f>
        <v/>
      </c>
      <c r="W23" s="26" t="str">
        <f>IF(S23&lt;&gt;"",VLOOKUP(S23,個人種目エントリー!$A$6:$L$104,10,FALSE),"")</f>
        <v/>
      </c>
      <c r="X23" s="33" t="str">
        <f t="shared" si="3"/>
        <v/>
      </c>
      <c r="Y23" s="34" t="str">
        <f>IFERROR(VLOOKUP(X23,マスタ!$A$20:$C$25,3,TRUE),"")</f>
        <v/>
      </c>
      <c r="Z23" s="3">
        <f t="shared" si="4"/>
        <v>0</v>
      </c>
      <c r="AA23" s="6">
        <f t="shared" si="5"/>
        <v>0</v>
      </c>
      <c r="AB23" s="7" t="str" cm="1">
        <f t="array" ref="AB23">IFERROR(_xlfn.SWITCH(C23,"男",Z23=4,"女",AA23=4,"混合",AND(Z23=2,AA23=2)),"")</f>
        <v/>
      </c>
    </row>
    <row r="24" spans="1:28" ht="32" customHeight="1" thickBot="1">
      <c r="A24" s="35">
        <v>20</v>
      </c>
      <c r="B24" s="36"/>
      <c r="C24" s="37"/>
      <c r="D24" s="38"/>
      <c r="E24" s="39" t="str">
        <f>IF(D24&lt;&gt;"",VLOOKUP(D24,個人種目エントリー!$A$6:$L$104,2,FALSE),"")</f>
        <v/>
      </c>
      <c r="F24" s="39" t="str">
        <f>IF(D24&lt;&gt;"",VLOOKUP(D24,個人種目エントリー!$A$6:$L$104,12,FALSE),"")</f>
        <v/>
      </c>
      <c r="G24" s="39" t="str">
        <f>IF(D24&lt;&gt;"",VLOOKUP(D24,個人種目エントリー!$A$6:$L$104,8,FALSE),"")</f>
        <v/>
      </c>
      <c r="H24" s="40" t="str">
        <f>IF(D24&lt;&gt;"",VLOOKUP(D24,個人種目エントリー!$A$6:$L$104,10,FALSE),"")</f>
        <v/>
      </c>
      <c r="I24" s="41"/>
      <c r="J24" s="39" t="str">
        <f>IF(I24&lt;&gt;"",VLOOKUP(I24,個人種目エントリー!$A$6:$L$104,2,FALSE),"")</f>
        <v/>
      </c>
      <c r="K24" s="39" t="str">
        <f>IF(I24&lt;&gt;"",VLOOKUP(I24,個人種目エントリー!$A$6:$L$104,12,FALSE),"")</f>
        <v/>
      </c>
      <c r="L24" s="39" t="str">
        <f>IF(I24&lt;&gt;"",VLOOKUP(I24,個人種目エントリー!$A$6:$L$104,8,FALSE),"")</f>
        <v/>
      </c>
      <c r="M24" s="40" t="str">
        <f>IF(I24&lt;&gt;"",VLOOKUP(I24,個人種目エントリー!$A$6:$L$104,10,FALSE),"")</f>
        <v/>
      </c>
      <c r="N24" s="41"/>
      <c r="O24" s="39" t="str">
        <f>IF(N24&lt;&gt;"",VLOOKUP(N24,個人種目エントリー!$A$6:$L$104,2,FALSE),"")</f>
        <v/>
      </c>
      <c r="P24" s="39" t="str">
        <f>IF(N24&lt;&gt;"",VLOOKUP(N24,個人種目エントリー!$A$6:$L$104,12,FALSE),"")</f>
        <v/>
      </c>
      <c r="Q24" s="39" t="str">
        <f>IF(N24&lt;&gt;"",VLOOKUP(N24,個人種目エントリー!$A$6:$L$104,8,FALSE),"")</f>
        <v/>
      </c>
      <c r="R24" s="40" t="str">
        <f>IF(N24&lt;&gt;"",VLOOKUP(N24,個人種目エントリー!$A$6:$L$104,10,FALSE),"")</f>
        <v/>
      </c>
      <c r="S24" s="41"/>
      <c r="T24" s="39" t="str">
        <f>IF(S24&lt;&gt;"",VLOOKUP(S24,個人種目エントリー!$A$6:$L$104,2,FALSE),"")</f>
        <v/>
      </c>
      <c r="U24" s="39" t="str">
        <f>IF(S24&lt;&gt;"",VLOOKUP(S24,個人種目エントリー!$A$6:$L$104,12,FALSE),"")</f>
        <v/>
      </c>
      <c r="V24" s="39" t="str">
        <f>IF(S24&lt;&gt;"",VLOOKUP(S24,個人種目エントリー!$A$6:$L$104,8,FALSE),"")</f>
        <v/>
      </c>
      <c r="W24" s="40" t="str">
        <f>IF(S24&lt;&gt;"",VLOOKUP(S24,個人種目エントリー!$A$6:$L$104,10,FALSE),"")</f>
        <v/>
      </c>
      <c r="X24" s="42" t="str">
        <f t="shared" si="3"/>
        <v/>
      </c>
      <c r="Y24" s="43" t="str">
        <f>IFERROR(VLOOKUP(X24,マスタ!$A$20:$C$25,3,TRUE),"")</f>
        <v/>
      </c>
      <c r="Z24" s="19">
        <f t="shared" si="4"/>
        <v>0</v>
      </c>
      <c r="AA24" s="8">
        <f t="shared" si="5"/>
        <v>0</v>
      </c>
      <c r="AB24" s="9" t="str" cm="1">
        <f t="array" ref="AB24">IFERROR(_xlfn.SWITCH(C24,"男",Z24=4,"女",AA24=4,"混合",AND(Z24=2,AA24=2)),"")</f>
        <v/>
      </c>
    </row>
  </sheetData>
  <sheetProtection sheet="1" objects="1" scenarios="1" selectLockedCells="1"/>
  <mergeCells count="13">
    <mergeCell ref="A1:Y1"/>
    <mergeCell ref="AA3:AA4"/>
    <mergeCell ref="AB3:AB4"/>
    <mergeCell ref="B3:B4"/>
    <mergeCell ref="A3:A4"/>
    <mergeCell ref="X3:X4"/>
    <mergeCell ref="Y3:Y4"/>
    <mergeCell ref="Z3:Z4"/>
    <mergeCell ref="D3:H3"/>
    <mergeCell ref="I3:M3"/>
    <mergeCell ref="N3:R3"/>
    <mergeCell ref="S3:W3"/>
    <mergeCell ref="C3:C4"/>
  </mergeCells>
  <phoneticPr fontId="1"/>
  <conditionalFormatting sqref="A5:Y24">
    <cfRule type="expression" dxfId="1" priority="1">
      <formula>$AB5=FALSE</formula>
    </cfRule>
  </conditionalFormatting>
  <conditionalFormatting sqref="Y5:Y24">
    <cfRule type="expression" dxfId="0" priority="2">
      <formula>$AH5&gt;3</formula>
    </cfRule>
  </conditionalFormatting>
  <dataValidations count="1">
    <dataValidation type="list" allowBlank="1" showInputMessage="1" showErrorMessage="1" sqref="C5:C24" xr:uid="{FF3469A7-4EFF-476C-AB16-0E48CE556BB8}">
      <formula1>"男,女,混合"</formula1>
    </dataValidation>
  </dataValidations>
  <pageMargins left="0.23622047244094491" right="0.23622047244094491" top="0.74803149606299213" bottom="0.74803149606299213" header="0.31496062992125984" footer="0.31496062992125984"/>
  <pageSetup paperSize="9" scale="6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43B6383-54BF-47B2-9171-97B653F7092C}">
          <x14:formula1>
            <xm:f>マスタ!$A$28:$A$31</xm:f>
          </x14:formula1>
          <xm:sqref>B5:B24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85BDE8-B558-4437-A864-AFD5EEA4397F}">
  <dimension ref="A1:C35"/>
  <sheetViews>
    <sheetView workbookViewId="0"/>
  </sheetViews>
  <sheetFormatPr baseColWidth="10" defaultColWidth="8.83203125" defaultRowHeight="18"/>
  <cols>
    <col min="2" max="2" width="11.33203125" bestFit="1" customWidth="1"/>
  </cols>
  <sheetData>
    <row r="1" spans="1:3">
      <c r="A1" t="s">
        <v>16</v>
      </c>
      <c r="B1" s="2">
        <v>45291</v>
      </c>
    </row>
    <row r="3" spans="1:3">
      <c r="A3" t="s">
        <v>5</v>
      </c>
    </row>
    <row r="4" spans="1:3">
      <c r="A4">
        <v>18</v>
      </c>
      <c r="B4">
        <v>24</v>
      </c>
      <c r="C4">
        <v>18</v>
      </c>
    </row>
    <row r="5" spans="1:3">
      <c r="A5">
        <v>25</v>
      </c>
      <c r="B5">
        <v>29</v>
      </c>
      <c r="C5">
        <v>25</v>
      </c>
    </row>
    <row r="6" spans="1:3">
      <c r="A6">
        <v>30</v>
      </c>
      <c r="B6">
        <v>34</v>
      </c>
      <c r="C6">
        <v>30</v>
      </c>
    </row>
    <row r="7" spans="1:3">
      <c r="A7">
        <v>35</v>
      </c>
      <c r="B7">
        <v>39</v>
      </c>
      <c r="C7">
        <v>35</v>
      </c>
    </row>
    <row r="8" spans="1:3">
      <c r="A8">
        <v>40</v>
      </c>
      <c r="B8">
        <v>44</v>
      </c>
      <c r="C8">
        <v>40</v>
      </c>
    </row>
    <row r="9" spans="1:3">
      <c r="A9">
        <v>45</v>
      </c>
      <c r="B9">
        <v>49</v>
      </c>
      <c r="C9">
        <v>45</v>
      </c>
    </row>
    <row r="10" spans="1:3">
      <c r="A10">
        <v>50</v>
      </c>
      <c r="B10">
        <v>54</v>
      </c>
      <c r="C10">
        <v>50</v>
      </c>
    </row>
    <row r="11" spans="1:3">
      <c r="A11">
        <v>55</v>
      </c>
      <c r="B11">
        <v>59</v>
      </c>
      <c r="C11">
        <v>55</v>
      </c>
    </row>
    <row r="12" spans="1:3">
      <c r="A12">
        <v>60</v>
      </c>
      <c r="B12">
        <v>64</v>
      </c>
      <c r="C12">
        <v>60</v>
      </c>
    </row>
    <row r="13" spans="1:3">
      <c r="A13">
        <v>65</v>
      </c>
      <c r="B13">
        <v>69</v>
      </c>
      <c r="C13">
        <v>65</v>
      </c>
    </row>
    <row r="14" spans="1:3">
      <c r="A14">
        <v>70</v>
      </c>
      <c r="B14">
        <v>74</v>
      </c>
      <c r="C14">
        <v>70</v>
      </c>
    </row>
    <row r="15" spans="1:3">
      <c r="A15">
        <v>75</v>
      </c>
      <c r="B15">
        <v>79</v>
      </c>
      <c r="C15">
        <v>75</v>
      </c>
    </row>
    <row r="16" spans="1:3">
      <c r="A16">
        <v>80</v>
      </c>
      <c r="B16">
        <v>84</v>
      </c>
      <c r="C16">
        <v>80</v>
      </c>
    </row>
    <row r="17" spans="1:3">
      <c r="A17">
        <v>85</v>
      </c>
      <c r="B17">
        <v>100</v>
      </c>
      <c r="C17">
        <v>85</v>
      </c>
    </row>
    <row r="19" spans="1:3">
      <c r="A19" t="s">
        <v>17</v>
      </c>
    </row>
    <row r="20" spans="1:3">
      <c r="A20">
        <v>0</v>
      </c>
      <c r="B20">
        <v>119</v>
      </c>
      <c r="C20">
        <v>70</v>
      </c>
    </row>
    <row r="21" spans="1:3">
      <c r="A21">
        <v>120</v>
      </c>
      <c r="B21">
        <v>159</v>
      </c>
      <c r="C21">
        <v>120</v>
      </c>
    </row>
    <row r="22" spans="1:3">
      <c r="A22">
        <v>160</v>
      </c>
      <c r="B22">
        <v>199</v>
      </c>
      <c r="C22">
        <v>160</v>
      </c>
    </row>
    <row r="23" spans="1:3">
      <c r="A23">
        <v>200</v>
      </c>
      <c r="B23">
        <v>239</v>
      </c>
      <c r="C23">
        <v>200</v>
      </c>
    </row>
    <row r="24" spans="1:3">
      <c r="A24">
        <v>240</v>
      </c>
      <c r="B24">
        <v>279</v>
      </c>
      <c r="C24">
        <v>240</v>
      </c>
    </row>
    <row r="25" spans="1:3">
      <c r="A25">
        <v>280</v>
      </c>
      <c r="B25">
        <v>500</v>
      </c>
      <c r="C25">
        <v>280</v>
      </c>
    </row>
    <row r="27" spans="1:3">
      <c r="A27" t="s">
        <v>26</v>
      </c>
    </row>
    <row r="28" spans="1:3">
      <c r="A28" t="s">
        <v>27</v>
      </c>
    </row>
    <row r="29" spans="1:3">
      <c r="A29" t="s">
        <v>28</v>
      </c>
    </row>
    <row r="30" spans="1:3">
      <c r="A30" t="s">
        <v>29</v>
      </c>
    </row>
    <row r="31" spans="1:3">
      <c r="A31" t="s">
        <v>30</v>
      </c>
    </row>
    <row r="33" spans="1:2">
      <c r="A33" t="s">
        <v>55</v>
      </c>
    </row>
    <row r="34" spans="1:2">
      <c r="A34" t="s">
        <v>56</v>
      </c>
      <c r="B34">
        <v>1200</v>
      </c>
    </row>
    <row r="35" spans="1:2">
      <c r="A35" t="s">
        <v>57</v>
      </c>
      <c r="B35">
        <v>2000</v>
      </c>
    </row>
  </sheetData>
  <sheetProtection sheet="1" objects="1" scenarios="1" selectLockedCells="1" selectUnlockedCells="1"/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4</vt:i4>
      </vt:variant>
    </vt:vector>
  </HeadingPairs>
  <TitlesOfParts>
    <vt:vector size="8" baseType="lpstr">
      <vt:lpstr>チーム情報</vt:lpstr>
      <vt:lpstr>個人種目エントリー</vt:lpstr>
      <vt:lpstr>リレー種目エントリー</vt:lpstr>
      <vt:lpstr>マスタ</vt:lpstr>
      <vt:lpstr>チーム情報!Print_Area</vt:lpstr>
      <vt:lpstr>リレー種目エントリー!Print_Area</vt:lpstr>
      <vt:lpstr>個人種目エントリー!Print_Area</vt:lpstr>
      <vt:lpstr>個人種目エントリー!Print_Titles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石村 勇二</dc:creator>
  <cp:lastModifiedBy>Microsoft Office ユーザー</cp:lastModifiedBy>
  <cp:lastPrinted>2023-10-11T03:12:31Z</cp:lastPrinted>
  <dcterms:created xsi:type="dcterms:W3CDTF">2022-09-28T12:18:19Z</dcterms:created>
  <dcterms:modified xsi:type="dcterms:W3CDTF">2023-10-16T02:14:46Z</dcterms:modified>
</cp:coreProperties>
</file>